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240" windowHeight="7920" activeTab="1"/>
  </bookViews>
  <sheets>
    <sheet name="Arkusz1" sheetId="4" r:id="rId1"/>
    <sheet name="Rat. Med. st. niestacjon.plany " sheetId="3" r:id="rId2"/>
  </sheets>
  <definedNames>
    <definedName name="_xlnm.Print_Area" localSheetId="1">'Rat. Med. st. niestacjon.plany '!$A$1:$AN$120</definedName>
    <definedName name="_xlnm.Print_Titles" localSheetId="1">'Rat. Med. st. niestacjon.plany '!$7:$10</definedName>
  </definedNames>
  <calcPr calcId="145621"/>
</workbook>
</file>

<file path=xl/calcChain.xml><?xml version="1.0" encoding="utf-8"?>
<calcChain xmlns="http://schemas.openxmlformats.org/spreadsheetml/2006/main">
  <c r="I104" i="3" l="1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H104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H103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H57" i="3"/>
  <c r="AL43" i="3"/>
  <c r="AM43" i="3"/>
  <c r="AN43" i="3"/>
  <c r="AL44" i="3"/>
  <c r="AM44" i="3"/>
  <c r="AN44" i="3"/>
  <c r="AL45" i="3"/>
  <c r="AM45" i="3"/>
  <c r="AN45" i="3"/>
  <c r="AL46" i="3"/>
  <c r="AM46" i="3"/>
  <c r="AN46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2" i="3"/>
  <c r="AM32" i="3"/>
  <c r="AN32" i="3"/>
  <c r="AL33" i="3"/>
  <c r="AM33" i="3"/>
  <c r="AN33" i="3"/>
  <c r="AL34" i="3"/>
  <c r="AM34" i="3"/>
  <c r="AN34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H51" i="3"/>
  <c r="AN102" i="3"/>
  <c r="AL102" i="3"/>
  <c r="AN101" i="3"/>
  <c r="AM101" i="3"/>
  <c r="AL101" i="3"/>
  <c r="AL16" i="3"/>
  <c r="AM16" i="3"/>
  <c r="AL17" i="3"/>
  <c r="AM17" i="3"/>
  <c r="AL18" i="3"/>
  <c r="AM18" i="3"/>
  <c r="AL19" i="3"/>
  <c r="AM19" i="3"/>
  <c r="AL20" i="3"/>
  <c r="AM20" i="3"/>
  <c r="AL21" i="3"/>
  <c r="AM21" i="3"/>
  <c r="AL22" i="3"/>
  <c r="AM22" i="3"/>
  <c r="AL23" i="3"/>
  <c r="AM23" i="3"/>
  <c r="AL12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H24" i="3"/>
  <c r="AL24" i="3" l="1"/>
  <c r="AN16" i="3"/>
  <c r="AN17" i="3"/>
  <c r="AN19" i="3"/>
  <c r="AN20" i="3"/>
  <c r="AN22" i="3"/>
  <c r="AN23" i="3"/>
  <c r="AN21" i="3"/>
  <c r="AN85" i="3" l="1"/>
  <c r="AM85" i="3"/>
  <c r="AL85" i="3"/>
  <c r="AN84" i="3"/>
  <c r="AM84" i="3"/>
  <c r="AL84" i="3"/>
  <c r="AN83" i="3"/>
  <c r="AM83" i="3"/>
  <c r="AL83" i="3"/>
  <c r="AN82" i="3"/>
  <c r="AM82" i="3"/>
  <c r="AL82" i="3"/>
  <c r="AN81" i="3"/>
  <c r="AM81" i="3"/>
  <c r="AL81" i="3"/>
  <c r="AN80" i="3"/>
  <c r="AM80" i="3"/>
  <c r="AL80" i="3"/>
  <c r="AM64" i="3"/>
  <c r="AM12" i="3"/>
  <c r="AM24" i="3" s="1"/>
  <c r="AM89" i="3"/>
  <c r="AN12" i="3"/>
  <c r="AL26" i="3"/>
  <c r="AM26" i="3"/>
  <c r="AN26" i="3"/>
  <c r="AL89" i="3"/>
  <c r="AN89" i="3"/>
  <c r="AL90" i="3"/>
  <c r="AN90" i="3"/>
  <c r="AL27" i="3"/>
  <c r="AM27" i="3"/>
  <c r="AN27" i="3"/>
  <c r="AL91" i="3"/>
  <c r="AM91" i="3"/>
  <c r="AN91" i="3"/>
  <c r="AL92" i="3"/>
  <c r="AM92" i="3"/>
  <c r="AN92" i="3"/>
  <c r="AL93" i="3"/>
  <c r="AM93" i="3"/>
  <c r="AN93" i="3"/>
  <c r="AL28" i="3"/>
  <c r="AM28" i="3"/>
  <c r="AN28" i="3"/>
  <c r="AL29" i="3"/>
  <c r="AM29" i="3"/>
  <c r="AN29" i="3"/>
  <c r="AL94" i="3"/>
  <c r="AM94" i="3"/>
  <c r="AN94" i="3"/>
  <c r="AL95" i="3"/>
  <c r="AM95" i="3"/>
  <c r="AN95" i="3"/>
  <c r="AL30" i="3"/>
  <c r="AM30" i="3"/>
  <c r="AN30" i="3"/>
  <c r="AL31" i="3"/>
  <c r="AM31" i="3"/>
  <c r="AN31" i="3"/>
  <c r="AL96" i="3"/>
  <c r="AM96" i="3"/>
  <c r="AN96" i="3"/>
  <c r="AL37" i="3"/>
  <c r="AM37" i="3"/>
  <c r="AN37" i="3"/>
  <c r="AL38" i="3"/>
  <c r="AM38" i="3"/>
  <c r="AN38" i="3"/>
  <c r="AL39" i="3"/>
  <c r="AM39" i="3"/>
  <c r="AN39" i="3"/>
  <c r="AL40" i="3"/>
  <c r="AM40" i="3"/>
  <c r="AN40" i="3"/>
  <c r="AL41" i="3"/>
  <c r="AM41" i="3"/>
  <c r="AN41" i="3"/>
  <c r="AL42" i="3"/>
  <c r="AM42" i="3"/>
  <c r="AN42" i="3"/>
  <c r="AL100" i="3"/>
  <c r="AM100" i="3"/>
  <c r="AN100" i="3"/>
  <c r="AL97" i="3"/>
  <c r="AM97" i="3"/>
  <c r="AN97" i="3"/>
  <c r="AL47" i="3"/>
  <c r="AM47" i="3"/>
  <c r="AN47" i="3"/>
  <c r="AL98" i="3"/>
  <c r="AM98" i="3"/>
  <c r="AN98" i="3"/>
  <c r="AL48" i="3"/>
  <c r="AM48" i="3"/>
  <c r="AN48" i="3"/>
  <c r="AL99" i="3"/>
  <c r="AM99" i="3"/>
  <c r="AN99" i="3"/>
  <c r="AL49" i="3"/>
  <c r="AM49" i="3"/>
  <c r="AN49" i="3"/>
  <c r="AL50" i="3"/>
  <c r="AM50" i="3"/>
  <c r="AN50" i="3"/>
  <c r="AL53" i="3"/>
  <c r="AM53" i="3"/>
  <c r="AN53" i="3"/>
  <c r="AL54" i="3"/>
  <c r="AM54" i="3"/>
  <c r="AN54" i="3"/>
  <c r="AL56" i="3"/>
  <c r="AM56" i="3"/>
  <c r="AN56" i="3"/>
  <c r="AL59" i="3"/>
  <c r="AM59" i="3"/>
  <c r="AN59" i="3"/>
  <c r="AL60" i="3"/>
  <c r="AM60" i="3"/>
  <c r="AN60" i="3"/>
  <c r="AL61" i="3"/>
  <c r="AM61" i="3"/>
  <c r="AN61" i="3"/>
  <c r="AL62" i="3"/>
  <c r="AM62" i="3"/>
  <c r="AN62" i="3"/>
  <c r="AL63" i="3"/>
  <c r="AM63" i="3"/>
  <c r="AN63" i="3"/>
  <c r="AL64" i="3"/>
  <c r="AN64" i="3"/>
  <c r="AL66" i="3"/>
  <c r="AL72" i="3" s="1"/>
  <c r="AN66" i="3"/>
  <c r="AL67" i="3"/>
  <c r="AN67" i="3"/>
  <c r="AL68" i="3"/>
  <c r="AN68" i="3"/>
  <c r="AL69" i="3"/>
  <c r="AN69" i="3"/>
  <c r="AL70" i="3"/>
  <c r="AN70" i="3"/>
  <c r="AL71" i="3"/>
  <c r="AN71" i="3"/>
  <c r="H72" i="3"/>
  <c r="J72" i="3"/>
  <c r="K72" i="3"/>
  <c r="L72" i="3"/>
  <c r="M72" i="3"/>
  <c r="O72" i="3"/>
  <c r="P72" i="3"/>
  <c r="Q72" i="3"/>
  <c r="R72" i="3"/>
  <c r="T72" i="3"/>
  <c r="U72" i="3"/>
  <c r="V72" i="3"/>
  <c r="W72" i="3"/>
  <c r="Y72" i="3"/>
  <c r="Z72" i="3"/>
  <c r="AA72" i="3"/>
  <c r="AB72" i="3"/>
  <c r="AD72" i="3"/>
  <c r="AE72" i="3"/>
  <c r="AF72" i="3"/>
  <c r="AG72" i="3"/>
  <c r="AI72" i="3"/>
  <c r="AJ72" i="3"/>
  <c r="AK72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H86" i="3"/>
  <c r="H87" i="3" s="1"/>
  <c r="I86" i="3"/>
  <c r="I87" i="3" s="1"/>
  <c r="J86" i="3"/>
  <c r="J87" i="3" s="1"/>
  <c r="K86" i="3"/>
  <c r="K87" i="3" s="1"/>
  <c r="L86" i="3"/>
  <c r="L87" i="3" s="1"/>
  <c r="M86" i="3"/>
  <c r="M87" i="3" s="1"/>
  <c r="N86" i="3"/>
  <c r="N87" i="3" s="1"/>
  <c r="O86" i="3"/>
  <c r="O87" i="3" s="1"/>
  <c r="P86" i="3"/>
  <c r="P87" i="3" s="1"/>
  <c r="Q86" i="3"/>
  <c r="Q87" i="3" s="1"/>
  <c r="R86" i="3"/>
  <c r="R87" i="3" s="1"/>
  <c r="S86" i="3"/>
  <c r="S87" i="3" s="1"/>
  <c r="T86" i="3"/>
  <c r="T87" i="3" s="1"/>
  <c r="U86" i="3"/>
  <c r="U87" i="3" s="1"/>
  <c r="V86" i="3"/>
  <c r="V87" i="3" s="1"/>
  <c r="W86" i="3"/>
  <c r="W87" i="3" s="1"/>
  <c r="X86" i="3"/>
  <c r="X87" i="3" s="1"/>
  <c r="Y86" i="3"/>
  <c r="Y87" i="3" s="1"/>
  <c r="Z86" i="3"/>
  <c r="Z87" i="3" s="1"/>
  <c r="AA86" i="3"/>
  <c r="AA87" i="3" s="1"/>
  <c r="AB86" i="3"/>
  <c r="AB87" i="3" s="1"/>
  <c r="AC86" i="3"/>
  <c r="AC87" i="3" s="1"/>
  <c r="AD86" i="3"/>
  <c r="AD87" i="3" s="1"/>
  <c r="AE86" i="3"/>
  <c r="AE87" i="3" s="1"/>
  <c r="AF86" i="3"/>
  <c r="AF87" i="3" s="1"/>
  <c r="AG86" i="3"/>
  <c r="AG87" i="3" s="1"/>
  <c r="AH86" i="3"/>
  <c r="AH87" i="3" s="1"/>
  <c r="AI86" i="3"/>
  <c r="AI87" i="3" s="1"/>
  <c r="AJ86" i="3"/>
  <c r="AJ87" i="3" s="1"/>
  <c r="AK86" i="3"/>
  <c r="AK87" i="3" s="1"/>
  <c r="AN86" i="3"/>
  <c r="AN72" i="3" l="1"/>
  <c r="AN103" i="3"/>
  <c r="AL103" i="3"/>
  <c r="AM103" i="3"/>
  <c r="AM57" i="3"/>
  <c r="AN57" i="3"/>
  <c r="AL57" i="3"/>
  <c r="AM86" i="3"/>
  <c r="AM73" i="3"/>
  <c r="AL73" i="3"/>
  <c r="AL86" i="3"/>
  <c r="AN73" i="3"/>
  <c r="AK105" i="3"/>
  <c r="AK74" i="3"/>
  <c r="AG105" i="3"/>
  <c r="AG74" i="3"/>
  <c r="Y105" i="3"/>
  <c r="Y74" i="3"/>
  <c r="M74" i="3"/>
  <c r="M105" i="3"/>
  <c r="AH105" i="3"/>
  <c r="AH74" i="3"/>
  <c r="AD105" i="3"/>
  <c r="AD74" i="3"/>
  <c r="Z105" i="3"/>
  <c r="Z74" i="3"/>
  <c r="V105" i="3"/>
  <c r="V74" i="3"/>
  <c r="R105" i="3"/>
  <c r="R74" i="3"/>
  <c r="N74" i="3"/>
  <c r="N105" i="3"/>
  <c r="J105" i="3"/>
  <c r="J74" i="3"/>
  <c r="AI105" i="3"/>
  <c r="AI74" i="3"/>
  <c r="AA105" i="3"/>
  <c r="AA74" i="3"/>
  <c r="O74" i="3"/>
  <c r="O105" i="3"/>
  <c r="AE74" i="3"/>
  <c r="AE105" i="3"/>
  <c r="W105" i="3"/>
  <c r="W74" i="3"/>
  <c r="S105" i="3"/>
  <c r="S74" i="3"/>
  <c r="K105" i="3"/>
  <c r="K74" i="3"/>
  <c r="AN104" i="3"/>
  <c r="AJ105" i="3"/>
  <c r="AJ74" i="3"/>
  <c r="AF74" i="3"/>
  <c r="AF105" i="3"/>
  <c r="AB74" i="3"/>
  <c r="AB105" i="3"/>
  <c r="X105" i="3"/>
  <c r="X74" i="3"/>
  <c r="T74" i="3"/>
  <c r="T105" i="3"/>
  <c r="P74" i="3"/>
  <c r="P105" i="3"/>
  <c r="L74" i="3"/>
  <c r="L105" i="3"/>
  <c r="H105" i="3"/>
  <c r="H74" i="3"/>
  <c r="AC74" i="3"/>
  <c r="AC105" i="3"/>
  <c r="U105" i="3"/>
  <c r="U74" i="3"/>
  <c r="Q105" i="3"/>
  <c r="Q74" i="3"/>
  <c r="I105" i="3"/>
  <c r="I74" i="3"/>
  <c r="AM104" i="3"/>
  <c r="AL104" i="3"/>
  <c r="AM35" i="3"/>
  <c r="AN35" i="3"/>
  <c r="AL35" i="3"/>
  <c r="AM51" i="3"/>
  <c r="AL51" i="3"/>
  <c r="AN51" i="3"/>
  <c r="AN24" i="3"/>
  <c r="AM87" i="3" l="1"/>
  <c r="AL74" i="3"/>
  <c r="AL87" i="3"/>
  <c r="AM74" i="3"/>
  <c r="AN105" i="3"/>
  <c r="AM105" i="3"/>
  <c r="AL105" i="3"/>
  <c r="AN74" i="3"/>
  <c r="AN87" i="3"/>
</calcChain>
</file>

<file path=xl/sharedStrings.xml><?xml version="1.0" encoding="utf-8"?>
<sst xmlns="http://schemas.openxmlformats.org/spreadsheetml/2006/main" count="334" uniqueCount="228">
  <si>
    <t>Lp.</t>
  </si>
  <si>
    <t>kod</t>
  </si>
  <si>
    <t>E</t>
  </si>
  <si>
    <t>Rozkład godzin</t>
  </si>
  <si>
    <t>Przedmiot</t>
  </si>
  <si>
    <t>I rok</t>
  </si>
  <si>
    <t>II rok</t>
  </si>
  <si>
    <t>III rok</t>
  </si>
  <si>
    <t>Razem godz.</t>
  </si>
  <si>
    <t>Razem ECTS</t>
  </si>
  <si>
    <t>ECTS</t>
  </si>
  <si>
    <t>1.</t>
  </si>
  <si>
    <t>2.</t>
  </si>
  <si>
    <t>3.</t>
  </si>
  <si>
    <t>4.</t>
  </si>
  <si>
    <t>forma zal. po semestrze *</t>
  </si>
  <si>
    <t>razem</t>
  </si>
  <si>
    <t>G. ŚCIEŻKI**</t>
  </si>
  <si>
    <t>1 semestr</t>
  </si>
  <si>
    <t>2 semestr</t>
  </si>
  <si>
    <t>3 semestr</t>
  </si>
  <si>
    <t>4 semestr</t>
  </si>
  <si>
    <t>5 semestr</t>
  </si>
  <si>
    <t>6 semestr</t>
  </si>
  <si>
    <t>Z</t>
  </si>
  <si>
    <t>ZO</t>
  </si>
  <si>
    <t>MODUŁ OGÓLNOUCZELNIANY</t>
  </si>
  <si>
    <t>MODUŁ DYPLOMOWY</t>
  </si>
  <si>
    <t>Rodzaj zajęć:</t>
  </si>
  <si>
    <t>I</t>
  </si>
  <si>
    <t>W/WS</t>
  </si>
  <si>
    <t>II</t>
  </si>
  <si>
    <t>III</t>
  </si>
  <si>
    <t>PW/PE/KZ</t>
  </si>
  <si>
    <t>Całkowity nakład pracy studenta</t>
  </si>
  <si>
    <t>Lektorat języka obcego</t>
  </si>
  <si>
    <t>Technologia informacyjna</t>
  </si>
  <si>
    <t>Ochrona własności intelektualnej</t>
  </si>
  <si>
    <t>Filozofia</t>
  </si>
  <si>
    <t>Etyka</t>
  </si>
  <si>
    <t>BHP i ergonomia</t>
  </si>
  <si>
    <t>Techniki samoobrony</t>
  </si>
  <si>
    <t>Podstawy żywienia człowieka</t>
  </si>
  <si>
    <t>Biostatystyka</t>
  </si>
  <si>
    <t>Polityka społeczna i zdrowotna</t>
  </si>
  <si>
    <t>Międzynarodowe aspekty zdrowia publicznego</t>
  </si>
  <si>
    <t>Propedeutyka prawa</t>
  </si>
  <si>
    <t>Biofizyka</t>
  </si>
  <si>
    <t>Zdrowie publiczne</t>
  </si>
  <si>
    <t>Higiena i epidemiologia</t>
  </si>
  <si>
    <t>Anatomia</t>
  </si>
  <si>
    <t>Fizjologia</t>
  </si>
  <si>
    <t>Patofizjologia</t>
  </si>
  <si>
    <t>Biologia i mikrobiologia</t>
  </si>
  <si>
    <t>Dydaktyka</t>
  </si>
  <si>
    <t>Medyczne czynności ratunkowe w neonatologii</t>
  </si>
  <si>
    <t xml:space="preserve">MODUŁ KIERUNKOWY </t>
  </si>
  <si>
    <t>Pierwsza pomoc</t>
  </si>
  <si>
    <t>Farmakologia</t>
  </si>
  <si>
    <t>Toksykologia</t>
  </si>
  <si>
    <t>Kwalifikowana pierwsza pomoc</t>
  </si>
  <si>
    <t>Medycyna ratunkowa</t>
  </si>
  <si>
    <t>MODUŁ PODSTAWOWY</t>
  </si>
  <si>
    <t>Medyczne czynności ratunkowe</t>
  </si>
  <si>
    <t>Medycyna katastrof</t>
  </si>
  <si>
    <t>Choroby wewnętrzne</t>
  </si>
  <si>
    <t>Chirurgia</t>
  </si>
  <si>
    <t>Pediatria</t>
  </si>
  <si>
    <t>Neurologia</t>
  </si>
  <si>
    <t>Traumatologia narządów ruchu</t>
  </si>
  <si>
    <t>Intensywna terapia</t>
  </si>
  <si>
    <t>Medycyna sądowa</t>
  </si>
  <si>
    <t>Psychiatria</t>
  </si>
  <si>
    <t>Położnictwo i ginekologia</t>
  </si>
  <si>
    <t>Podstawowe zabiegi medyczne</t>
  </si>
  <si>
    <t>Język migowy</t>
  </si>
  <si>
    <t>Podstawowe zabiegi medyczne w oddziałach zachowawczych</t>
  </si>
  <si>
    <t>Biochemia</t>
  </si>
  <si>
    <t>Praktyki zawodowe</t>
  </si>
  <si>
    <t>MODUŁ FAKULATYWNY 1</t>
  </si>
  <si>
    <t>MODUŁ FAKULATYWNY 2</t>
  </si>
  <si>
    <t>Metodologia badań</t>
  </si>
  <si>
    <t>Seminarium dyplomowe</t>
  </si>
  <si>
    <t>Wykład monograficzny z zakresu ratownictwa medycznego</t>
  </si>
  <si>
    <t>Podstawowe zabiegi medyczne w oddziałach intensywnej terapii kardiologicznej</t>
  </si>
  <si>
    <t>Specjalistyczne czynności ratunkowe w medycynie zachowawczej</t>
  </si>
  <si>
    <t xml:space="preserve">                                                        Zatwierdzam </t>
  </si>
  <si>
    <t>W - wykład</t>
  </si>
  <si>
    <t>WS - wykład specjalnościowy</t>
  </si>
  <si>
    <t>C - ćwiczenia</t>
  </si>
  <si>
    <t>ZO - zaliczenie z oceną</t>
  </si>
  <si>
    <t>Z - zaliczenie</t>
  </si>
  <si>
    <t>Moduły I razem</t>
  </si>
  <si>
    <t>Moduły II razem</t>
  </si>
  <si>
    <t>Metodyka nauczania pierwszej pomocy w grupie młodziezy ponadgimnazjalnej</t>
  </si>
  <si>
    <t>Organizacja i zarządzanie w ochronie zdrowia</t>
  </si>
  <si>
    <t>2,3</t>
  </si>
  <si>
    <t>4,5</t>
  </si>
  <si>
    <t>3-6</t>
  </si>
  <si>
    <t>1-6</t>
  </si>
  <si>
    <t>3-5</t>
  </si>
  <si>
    <t>4-6</t>
  </si>
  <si>
    <t>3,4</t>
  </si>
  <si>
    <t xml:space="preserve">Specjalistyczne czynności ratunkowe
 w medycynie urazowej </t>
  </si>
  <si>
    <t>Medyczne czynnosci ratunkowe 
w chirurgii pediatrycznej</t>
  </si>
  <si>
    <t xml:space="preserve">Podstawowe zabiegi medyczne 
w oddziałach intensywnej terapii neurochirurgicznej </t>
  </si>
  <si>
    <t>Podstawowe zabiegi medyczne 
w oddziałach zabiegowych</t>
  </si>
  <si>
    <t>5,6</t>
  </si>
  <si>
    <t>Razem</t>
  </si>
  <si>
    <t>1-4</t>
  </si>
  <si>
    <t>1,2</t>
  </si>
  <si>
    <t>Razem :</t>
  </si>
  <si>
    <t>12.7-3KOS-A01-L</t>
  </si>
  <si>
    <t>12.7-3KOS-A03-TI</t>
  </si>
  <si>
    <t>12.7-3KOS-A04-OWI</t>
  </si>
  <si>
    <t>Przedsiębiorczość</t>
  </si>
  <si>
    <t>12.7-3KOS-A05-P</t>
  </si>
  <si>
    <t>12.7-3KOS-A06-FZ</t>
  </si>
  <si>
    <t>12.7-3KOS-A07-ETK</t>
  </si>
  <si>
    <t>12.7-3KOS-A08-BHPiE</t>
  </si>
  <si>
    <t>Przysposobienie biblioteczne</t>
  </si>
  <si>
    <t>12.7-3KOS-A09-PRB</t>
  </si>
  <si>
    <t>12.7-3KOS-A10-PSPL</t>
  </si>
  <si>
    <t>2</t>
  </si>
  <si>
    <t>Zarządzanie strategiczne w opiece zdrowotnej</t>
  </si>
  <si>
    <t>Godziny ogółem</t>
  </si>
  <si>
    <t>3</t>
  </si>
  <si>
    <t>6</t>
  </si>
  <si>
    <t>Obowiązujący od roku akademickiego 2017/2018</t>
  </si>
  <si>
    <t>Propedeutyka dietetyki</t>
  </si>
  <si>
    <t>kod przedmiotu</t>
  </si>
  <si>
    <t>0912-7RM-A01-LJO</t>
  </si>
  <si>
    <t>0912-7RM-F38-PZMWOZ</t>
  </si>
  <si>
    <t>0912-7RM-F39-PZMWOITK</t>
  </si>
  <si>
    <t>0912-7RM-F40-SCRWMZ</t>
  </si>
  <si>
    <t>0912-7RM-F41-MCRWN</t>
  </si>
  <si>
    <t>0912-7RM-F42-MNPPWGDIMG</t>
  </si>
  <si>
    <t>0912-7RM-F43-OSL</t>
  </si>
  <si>
    <t>0912-7RM-F44-PZMWOZAB</t>
  </si>
  <si>
    <t>0912-7RM-F45-PZMWOZAB</t>
  </si>
  <si>
    <t>0912-7RM-F46-SCRWMU</t>
  </si>
  <si>
    <t>0912-7RM-F47-MCRWCP</t>
  </si>
  <si>
    <t>0912-7RM-F48-MNPPWGMP</t>
  </si>
  <si>
    <t>0912-7RM-F49-OSZ</t>
  </si>
  <si>
    <t>0912-7RM-F50-PŻC</t>
  </si>
  <si>
    <t>0912-7RM-F51-OIZWOZ</t>
  </si>
  <si>
    <t>0912-7RM-F52-PSIZ</t>
  </si>
  <si>
    <t>0912-7RM-F53-MAZP</t>
  </si>
  <si>
    <t>0912-7RM-F54-PP</t>
  </si>
  <si>
    <t>0912-7RM-F55-ZP</t>
  </si>
  <si>
    <t>0912-7RM-F56-HIE</t>
  </si>
  <si>
    <t>0912-7RM-F57-JM</t>
  </si>
  <si>
    <t>0912-7RM-F58-TNR</t>
  </si>
  <si>
    <t>0912-7RM-F59-MS</t>
  </si>
  <si>
    <t>0912-7RM-F60-PIG</t>
  </si>
  <si>
    <t>0912-7RM-F61-MK</t>
  </si>
  <si>
    <t>0912-7RM-F62-PD</t>
  </si>
  <si>
    <t>0912-7RM-F63-ZSWOZ</t>
  </si>
  <si>
    <t>Wybrane zagadnienia z psychologii ogólnej</t>
  </si>
  <si>
    <t>Techniki relaksacyjne w radzeniu sobie ze stresem</t>
  </si>
  <si>
    <t>Psychologia rozwoju osobistego</t>
  </si>
  <si>
    <t>Przedmioty w zakresie wsparcia studentów w procesie uczenia się</t>
  </si>
  <si>
    <t xml:space="preserve">*przedmioty do wyboru dla studenta - 20 ECTS </t>
  </si>
  <si>
    <t>Ogółem Przedmioty wybieralne -23 ECTS</t>
  </si>
  <si>
    <r>
      <t xml:space="preserve">Ćwiczenia praktyczne ( P ): </t>
    </r>
    <r>
      <rPr>
        <sz val="10"/>
        <rFont val="Times New Roman"/>
        <family val="1"/>
        <charset val="238"/>
      </rPr>
      <t>poz. 23,25,32,42,43,47,48,49</t>
    </r>
  </si>
  <si>
    <t>0912-7RM-A03-TI</t>
  </si>
  <si>
    <t>0912-7RM-A04-OWI</t>
  </si>
  <si>
    <t>0912-7RM-A05-PRZ</t>
  </si>
  <si>
    <t>0912-7RM-A06-FIL</t>
  </si>
  <si>
    <t>0912-7RM-A07-ETY</t>
  </si>
  <si>
    <t>0912-7RM-A08-PS</t>
  </si>
  <si>
    <t>0912-7RM-A09-BHP</t>
  </si>
  <si>
    <t>0912-7RM-A10-PB</t>
  </si>
  <si>
    <t>0912-7RM-B11-TS</t>
  </si>
  <si>
    <t>0912-7RM-B12-BIOST</t>
  </si>
  <si>
    <t>0912-7RM-B13-BIOFIZ</t>
  </si>
  <si>
    <t>0912-7RM-B14-BIOCH</t>
  </si>
  <si>
    <t>0912-7RM-B15-ANAT</t>
  </si>
  <si>
    <t>0912-7RM-B16-FIZ</t>
  </si>
  <si>
    <t>0912-7RM-B17-PATFIZ</t>
  </si>
  <si>
    <t>0912-7RM-B18-BIM</t>
  </si>
  <si>
    <t>0912-7RM-B19-DYD</t>
  </si>
  <si>
    <t>0912-7RM-C20-PP</t>
  </si>
  <si>
    <t>0912-7RM-C21-FARM</t>
  </si>
  <si>
    <t>0912-7RM-C22-TOKS</t>
  </si>
  <si>
    <t>0912-7RM-C23-KPP</t>
  </si>
  <si>
    <t>0912-7RM-C24-MR</t>
  </si>
  <si>
    <t>0912-7RM-C25-MCR</t>
  </si>
  <si>
    <t>0912-7RM-C26-CHW</t>
  </si>
  <si>
    <t>0912-7RM-C27-CH</t>
  </si>
  <si>
    <t>0912-7RM-C28-PED</t>
  </si>
  <si>
    <t>0912-7RM-C29-NEU</t>
  </si>
  <si>
    <t>0912-7RM-C30-INT</t>
  </si>
  <si>
    <t>0912-7RM-C31-PSYCH</t>
  </si>
  <si>
    <t>0912-7RM-C32-PZM</t>
  </si>
  <si>
    <t>0912-7RM-C33-WMZZRM</t>
  </si>
  <si>
    <t>0912-7RM-E34-MB</t>
  </si>
  <si>
    <t>0912-7RM-E35-SD</t>
  </si>
  <si>
    <t>0912-7RM-E36-PZ</t>
  </si>
  <si>
    <t>FAKULTATYWNY</t>
  </si>
  <si>
    <r>
      <t xml:space="preserve">Seminarium ( S ): </t>
    </r>
    <r>
      <rPr>
        <sz val="11"/>
        <rFont val="Times New Roman"/>
        <family val="1"/>
        <charset val="238"/>
      </rPr>
      <t>poz. 35</t>
    </r>
  </si>
  <si>
    <r>
      <t xml:space="preserve">Zajęcia językowe ( J ): </t>
    </r>
    <r>
      <rPr>
        <sz val="11"/>
        <rFont val="Times New Roman"/>
        <family val="1"/>
        <charset val="238"/>
      </rPr>
      <t>poz.1</t>
    </r>
  </si>
  <si>
    <r>
      <t xml:space="preserve">Ćwiczenia  (C ): </t>
    </r>
    <r>
      <rPr>
        <sz val="11"/>
        <color indexed="8"/>
        <rFont val="Calibri"/>
        <family val="2"/>
        <charset val="238"/>
      </rPr>
      <t>poz. 2,3,11,12,13,14,15,16,17,18,19,20,21,22,24,26,27,28,29,30,31, 41,50,56,57,58,60,62</t>
    </r>
  </si>
  <si>
    <t>Metodyka nauczania pierwszej pomocy w grupie dzieci i młodzieży gimnazjalnej</t>
  </si>
  <si>
    <t>L - Laboratorium</t>
  </si>
  <si>
    <t>LS - Laboratorium specjalnościowe</t>
  </si>
  <si>
    <t>S -Seminarium  dyplomowe</t>
  </si>
  <si>
    <t>PZ - Zajęcia praktyczne, praktyki zawodowe</t>
  </si>
  <si>
    <t xml:space="preserve">P - Ćwiczenia praktyczne, </t>
  </si>
  <si>
    <t>E - egzamin</t>
  </si>
  <si>
    <t>J - Język</t>
  </si>
  <si>
    <t xml:space="preserve"> Wydział Lekarski i Nauk o Zdrowiu</t>
  </si>
  <si>
    <t>PLAN STUDIÓW NIESTACJONARNYCH PIERWSZEGO STOPNIA                                                                    profil kształcenia - praktyczny</t>
  </si>
  <si>
    <t>0912-7RM-A02-TRWRSZS</t>
  </si>
  <si>
    <t>0912-7RM-A02-PRO</t>
  </si>
  <si>
    <t xml:space="preserve">  Formy zajęć dydaktycznych wg Zarządzenia nr 39/2015</t>
  </si>
  <si>
    <r>
      <t xml:space="preserve">Ćwiczenia praktyczne w placówkach ochrony zdrowia ( PZ ): </t>
    </r>
    <r>
      <rPr>
        <sz val="11"/>
        <rFont val="Times New Roman"/>
        <family val="1"/>
        <charset val="238"/>
      </rPr>
      <t>poz.36,37,38,39,40,44,45,46,</t>
    </r>
  </si>
  <si>
    <t>C/J/L/P/PZ/S</t>
  </si>
  <si>
    <t>PW- projekt własny</t>
  </si>
  <si>
    <t>PE- projekt edukacyjny</t>
  </si>
  <si>
    <t>KZ -kształcenie z użyciem mediów elektronicznych</t>
  </si>
  <si>
    <t>Obóz sprawnościowy letni</t>
  </si>
  <si>
    <t>Obóz sprawnościowy zimowy</t>
  </si>
  <si>
    <t>Rok akademicki 2018/2019</t>
  </si>
  <si>
    <t>PRAKTYKI ZAWODOWE</t>
  </si>
  <si>
    <t>5-6</t>
  </si>
  <si>
    <r>
      <t>Przedmioty do wyboru dla studenta wynikające z planu studiów -60 ECTS (</t>
    </r>
    <r>
      <rPr>
        <i/>
        <sz val="11"/>
        <color indexed="8"/>
        <rFont val="Calibri"/>
        <family val="2"/>
        <charset val="238"/>
      </rPr>
      <t xml:space="preserve"> przedmioty : poz.2,35,36,38-43lub 44-49</t>
    </r>
  </si>
  <si>
    <t xml:space="preserve">Kierunek: Ratownictwo Medyczne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</si>
</sst>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28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28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 tint="0.34998626667073579"/>
      <name val="Calibri"/>
      <family val="2"/>
      <charset val="238"/>
    </font>
    <font>
      <sz val="12"/>
      <name val="Verdana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9A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6" fillId="9" borderId="0" xfId="0" applyFont="1" applyFill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0" fillId="14" borderId="0" xfId="0" applyFill="1"/>
    <xf numFmtId="0" fontId="14" fillId="14" borderId="0" xfId="0" applyFont="1" applyFill="1" applyAlignment="1">
      <alignment vertical="center"/>
    </xf>
    <xf numFmtId="49" fontId="14" fillId="14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5" fillId="14" borderId="0" xfId="0" applyNumberFormat="1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7" fillId="0" borderId="0" xfId="0" applyNumberFormat="1" applyFont="1" applyAlignment="1"/>
    <xf numFmtId="0" fontId="18" fillId="0" borderId="0" xfId="0" applyFont="1" applyAlignment="1">
      <alignment vertical="top" wrapText="1"/>
    </xf>
    <xf numFmtId="1" fontId="16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1" fontId="16" fillId="18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0" fontId="7" fillId="14" borderId="6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1" fontId="16" fillId="0" borderId="23" xfId="0" applyNumberFormat="1" applyFont="1" applyFill="1" applyBorder="1" applyAlignment="1">
      <alignment horizontal="center" vertical="center" wrapText="1"/>
    </xf>
    <xf numFmtId="0" fontId="16" fillId="0" borderId="24" xfId="0" applyNumberFormat="1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" fontId="16" fillId="17" borderId="24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/>
    <xf numFmtId="49" fontId="20" fillId="0" borderId="0" xfId="0" applyNumberFormat="1" applyFont="1"/>
    <xf numFmtId="0" fontId="20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left" vertical="center"/>
    </xf>
    <xf numFmtId="0" fontId="7" fillId="15" borderId="7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0" fillId="0" borderId="14" xfId="0" applyBorder="1" applyAlignment="1"/>
    <xf numFmtId="0" fontId="0" fillId="0" borderId="4" xfId="0" applyBorder="1" applyAlignment="1"/>
    <xf numFmtId="0" fontId="0" fillId="0" borderId="0" xfId="0" applyFont="1" applyAlignment="1"/>
    <xf numFmtId="0" fontId="20" fillId="0" borderId="0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right" vertical="center" wrapText="1"/>
    </xf>
    <xf numFmtId="1" fontId="16" fillId="0" borderId="7" xfId="0" applyNumberFormat="1" applyFont="1" applyFill="1" applyBorder="1" applyAlignment="1">
      <alignment horizontal="left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0" fontId="7" fillId="26" borderId="7" xfId="0" applyFont="1" applyFill="1" applyBorder="1" applyAlignment="1"/>
    <xf numFmtId="0" fontId="7" fillId="26" borderId="5" xfId="0" applyFont="1" applyFill="1" applyBorder="1" applyAlignment="1"/>
    <xf numFmtId="1" fontId="16" fillId="0" borderId="7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0" fontId="16" fillId="0" borderId="26" xfId="0" applyNumberFormat="1" applyFont="1" applyBorder="1" applyAlignment="1">
      <alignment vertical="center"/>
    </xf>
    <xf numFmtId="1" fontId="16" fillId="0" borderId="27" xfId="0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6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7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6" fillId="4" borderId="6" xfId="0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1" fillId="2" borderId="6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left" vertical="center"/>
    </xf>
    <xf numFmtId="0" fontId="0" fillId="0" borderId="10" xfId="0" applyBorder="1"/>
    <xf numFmtId="0" fontId="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2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0" fillId="0" borderId="16" xfId="0" applyFont="1" applyBorder="1" applyAlignment="1">
      <alignment horizontal="center" vertical="center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16" fillId="15" borderId="21" xfId="0" applyNumberFormat="1" applyFont="1" applyFill="1" applyBorder="1" applyAlignment="1">
      <alignment horizontal="left" vertical="center"/>
    </xf>
    <xf numFmtId="1" fontId="7" fillId="15" borderId="25" xfId="0" applyNumberFormat="1" applyFont="1" applyFill="1" applyBorder="1" applyAlignment="1">
      <alignment horizontal="left" vertical="center"/>
    </xf>
    <xf numFmtId="1" fontId="7" fillId="15" borderId="22" xfId="0" applyNumberFormat="1" applyFont="1" applyFill="1" applyBorder="1" applyAlignment="1">
      <alignment horizontal="left" vertical="center"/>
    </xf>
    <xf numFmtId="0" fontId="16" fillId="16" borderId="6" xfId="0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left" vertical="center"/>
    </xf>
    <xf numFmtId="0" fontId="16" fillId="26" borderId="7" xfId="0" applyFont="1" applyFill="1" applyBorder="1" applyAlignment="1">
      <alignment horizontal="left" vertical="center"/>
    </xf>
    <xf numFmtId="0" fontId="0" fillId="26" borderId="7" xfId="0" applyFill="1" applyBorder="1"/>
    <xf numFmtId="0" fontId="7" fillId="1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16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6" fillId="26" borderId="6" xfId="0" applyFont="1" applyFill="1" applyBorder="1" applyAlignment="1"/>
    <xf numFmtId="0" fontId="0" fillId="0" borderId="7" xfId="0" applyBorder="1" applyAlignment="1"/>
    <xf numFmtId="0" fontId="0" fillId="0" borderId="0" xfId="0" applyAlignment="1"/>
    <xf numFmtId="0" fontId="20" fillId="0" borderId="0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CCFF"/>
      <color rgb="FFCCCCFF"/>
      <color rgb="FFFFFF99"/>
      <color rgb="FFFF9900"/>
      <color rgb="FFFFCC00"/>
      <color rgb="FF009E00"/>
      <color rgb="FF005C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0</xdr:row>
      <xdr:rowOff>72390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1771650" cy="723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  <a:t>Obowiązujący </a:t>
          </a:r>
          <a:br>
            <a:rPr kumimoji="0" lang="pl-PL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</a:br>
          <a:r>
            <a:rPr kumimoji="0" lang="pl-PL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  <a:t>od roku akademickiego </a:t>
          </a:r>
          <a:br>
            <a:rPr kumimoji="0" lang="pl-PL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</a:br>
          <a:r>
            <a:rPr kumimoji="0" lang="pl-PL" sz="11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  <a:t>2012/2013</a:t>
          </a:r>
          <a:endParaRPr kumimoji="0" lang="pl-PL" sz="1200" b="1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200" b="1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Times New Roman"/>
            </a:rPr>
            <a:t>dla I roku studiów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</xdr:txBody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133350</xdr:colOff>
      <xdr:row>0</xdr:row>
      <xdr:rowOff>438150</xdr:rowOff>
    </xdr:to>
    <xdr:sp macro="" textlink="">
      <xdr:nvSpPr>
        <xdr:cNvPr id="2484" name="Text Box 3"/>
        <xdr:cNvSpPr txBox="1">
          <a:spLocks noChangeArrowheads="1"/>
        </xdr:cNvSpPr>
      </xdr:nvSpPr>
      <xdr:spPr bwMode="auto">
        <a:xfrm>
          <a:off x="8610600" y="13335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13</xdr:row>
      <xdr:rowOff>0</xdr:rowOff>
    </xdr:from>
    <xdr:to>
      <xdr:col>4</xdr:col>
      <xdr:colOff>0</xdr:colOff>
      <xdr:row>13</xdr:row>
      <xdr:rowOff>1</xdr:rowOff>
    </xdr:to>
    <xdr:cxnSp macro="">
      <xdr:nvCxnSpPr>
        <xdr:cNvPr id="5" name="Łącznik prosty 4"/>
        <xdr:cNvCxnSpPr/>
      </xdr:nvCxnSpPr>
      <xdr:spPr>
        <a:xfrm>
          <a:off x="1724025" y="4391025"/>
          <a:ext cx="12858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14</xdr:row>
      <xdr:rowOff>9525</xdr:rowOff>
    </xdr:from>
    <xdr:to>
      <xdr:col>3</xdr:col>
      <xdr:colOff>1304925</xdr:colOff>
      <xdr:row>14</xdr:row>
      <xdr:rowOff>9525</xdr:rowOff>
    </xdr:to>
    <xdr:cxnSp macro="">
      <xdr:nvCxnSpPr>
        <xdr:cNvPr id="11" name="Łącznik prosty 10"/>
        <xdr:cNvCxnSpPr/>
      </xdr:nvCxnSpPr>
      <xdr:spPr>
        <a:xfrm>
          <a:off x="1733550" y="5057775"/>
          <a:ext cx="1247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W123"/>
  <sheetViews>
    <sheetView tabSelected="1" view="pageBreakPreview" zoomScaleSheetLayoutView="100" workbookViewId="0">
      <selection activeCell="B5" sqref="B5:Z5"/>
    </sheetView>
  </sheetViews>
  <sheetFormatPr defaultColWidth="9.140625" defaultRowHeight="15" x14ac:dyDescent="0.25"/>
  <cols>
    <col min="1" max="1" width="3.7109375" style="39" customWidth="1"/>
    <col min="2" max="2" width="21.42578125" style="3" customWidth="1"/>
    <col min="3" max="3" width="6.42578125" style="1" hidden="1" customWidth="1"/>
    <col min="4" max="4" width="20" style="1" customWidth="1"/>
    <col min="5" max="5" width="5" style="4" customWidth="1"/>
    <col min="6" max="7" width="5" style="23" customWidth="1"/>
    <col min="8" max="9" width="4.28515625" style="1" customWidth="1"/>
    <col min="10" max="10" width="4.85546875" style="1" customWidth="1"/>
    <col min="11" max="37" width="4.28515625" style="1" customWidth="1"/>
    <col min="38" max="38" width="5.5703125" style="1" customWidth="1"/>
    <col min="39" max="39" width="7.5703125" style="1" customWidth="1"/>
    <col min="40" max="40" width="5.5703125" style="1" customWidth="1"/>
  </cols>
  <sheetData>
    <row r="1" spans="1:40" ht="111.75" customHeight="1" x14ac:dyDescent="0.25">
      <c r="A1" s="159" t="s">
        <v>212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</row>
    <row r="2" spans="1:40" s="20" customFormat="1" ht="15.75" customHeight="1" x14ac:dyDescent="0.25">
      <c r="A2" s="19"/>
      <c r="B2" s="21" t="s">
        <v>128</v>
      </c>
      <c r="C2" s="21"/>
      <c r="D2" s="21"/>
      <c r="E2" s="21"/>
      <c r="F2" s="22"/>
      <c r="G2" s="25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 ht="15.75" customHeight="1" x14ac:dyDescent="0.25">
      <c r="A3" s="43"/>
      <c r="B3" s="160" t="s">
        <v>211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</row>
    <row r="4" spans="1:40" s="107" customFormat="1" ht="19.5" customHeight="1" x14ac:dyDescent="0.25">
      <c r="A4" s="43"/>
      <c r="B4" s="160" t="s">
        <v>223</v>
      </c>
      <c r="C4" s="160"/>
      <c r="D4" s="160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</row>
    <row r="5" spans="1:40" ht="17.25" customHeight="1" x14ac:dyDescent="0.25">
      <c r="A5" s="43"/>
      <c r="B5" s="161" t="s">
        <v>227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04"/>
      <c r="AB5" s="162" t="s">
        <v>86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</row>
    <row r="6" spans="1:40" ht="30.75" customHeight="1" thickBot="1" x14ac:dyDescent="0.3">
      <c r="A6" s="43"/>
      <c r="B6" s="6" t="s">
        <v>28</v>
      </c>
      <c r="C6" s="7" t="s">
        <v>29</v>
      </c>
      <c r="D6" s="7"/>
      <c r="E6" s="26" t="s">
        <v>30</v>
      </c>
      <c r="F6" s="27" t="s">
        <v>31</v>
      </c>
      <c r="G6" s="28" t="s">
        <v>217</v>
      </c>
      <c r="H6" s="29" t="s">
        <v>32</v>
      </c>
      <c r="I6" s="29"/>
      <c r="J6" s="30" t="s">
        <v>33</v>
      </c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</row>
    <row r="7" spans="1:40" ht="15" customHeight="1" x14ac:dyDescent="0.25">
      <c r="A7" s="164"/>
      <c r="B7" s="153"/>
      <c r="C7" s="153"/>
      <c r="D7" s="153"/>
      <c r="E7" s="153"/>
      <c r="F7" s="153"/>
      <c r="G7" s="165"/>
      <c r="H7" s="166" t="s">
        <v>3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</row>
    <row r="8" spans="1:40" ht="16.5" customHeight="1" x14ac:dyDescent="0.25">
      <c r="A8" s="174" t="s">
        <v>0</v>
      </c>
      <c r="B8" s="144" t="s">
        <v>4</v>
      </c>
      <c r="C8" s="144" t="s">
        <v>1</v>
      </c>
      <c r="D8" s="122" t="s">
        <v>130</v>
      </c>
      <c r="E8" s="145" t="s">
        <v>15</v>
      </c>
      <c r="F8" s="146"/>
      <c r="G8" s="147"/>
      <c r="H8" s="151" t="s">
        <v>5</v>
      </c>
      <c r="I8" s="126"/>
      <c r="J8" s="126"/>
      <c r="K8" s="126"/>
      <c r="L8" s="126"/>
      <c r="M8" s="126"/>
      <c r="N8" s="126"/>
      <c r="O8" s="126"/>
      <c r="P8" s="126"/>
      <c r="Q8" s="127"/>
      <c r="R8" s="171" t="s">
        <v>6</v>
      </c>
      <c r="S8" s="126"/>
      <c r="T8" s="126"/>
      <c r="U8" s="126"/>
      <c r="V8" s="126"/>
      <c r="W8" s="126"/>
      <c r="X8" s="126"/>
      <c r="Y8" s="126"/>
      <c r="Z8" s="126"/>
      <c r="AA8" s="127"/>
      <c r="AB8" s="167" t="s">
        <v>7</v>
      </c>
      <c r="AC8" s="126"/>
      <c r="AD8" s="126"/>
      <c r="AE8" s="126"/>
      <c r="AF8" s="126"/>
      <c r="AG8" s="126"/>
      <c r="AH8" s="126"/>
      <c r="AI8" s="126"/>
      <c r="AJ8" s="126"/>
      <c r="AK8" s="127"/>
      <c r="AL8" s="168" t="s">
        <v>8</v>
      </c>
      <c r="AM8" s="168" t="s">
        <v>34</v>
      </c>
      <c r="AN8" s="168" t="s">
        <v>9</v>
      </c>
    </row>
    <row r="9" spans="1:40" s="2" customFormat="1" ht="15" customHeight="1" x14ac:dyDescent="0.25">
      <c r="A9" s="123"/>
      <c r="B9" s="123"/>
      <c r="C9" s="123"/>
      <c r="D9" s="123"/>
      <c r="E9" s="148"/>
      <c r="F9" s="149"/>
      <c r="G9" s="150"/>
      <c r="H9" s="169" t="s">
        <v>18</v>
      </c>
      <c r="I9" s="126"/>
      <c r="J9" s="126"/>
      <c r="K9" s="126"/>
      <c r="L9" s="127"/>
      <c r="M9" s="151" t="s">
        <v>19</v>
      </c>
      <c r="N9" s="126"/>
      <c r="O9" s="126"/>
      <c r="P9" s="126"/>
      <c r="Q9" s="127"/>
      <c r="R9" s="170" t="s">
        <v>20</v>
      </c>
      <c r="S9" s="126"/>
      <c r="T9" s="126"/>
      <c r="U9" s="126"/>
      <c r="V9" s="127"/>
      <c r="W9" s="171" t="s">
        <v>21</v>
      </c>
      <c r="X9" s="126"/>
      <c r="Y9" s="126"/>
      <c r="Z9" s="126"/>
      <c r="AA9" s="127"/>
      <c r="AB9" s="172" t="s">
        <v>22</v>
      </c>
      <c r="AC9" s="126"/>
      <c r="AD9" s="126"/>
      <c r="AE9" s="126"/>
      <c r="AF9" s="127"/>
      <c r="AG9" s="167" t="s">
        <v>23</v>
      </c>
      <c r="AH9" s="126"/>
      <c r="AI9" s="126"/>
      <c r="AJ9" s="126"/>
      <c r="AK9" s="127"/>
      <c r="AL9" s="123"/>
      <c r="AM9" s="123"/>
      <c r="AN9" s="123"/>
    </row>
    <row r="10" spans="1:40" s="2" customFormat="1" ht="12.75" customHeight="1" thickBot="1" x14ac:dyDescent="0.3">
      <c r="A10" s="124"/>
      <c r="B10" s="124"/>
      <c r="C10" s="124"/>
      <c r="D10" s="124"/>
      <c r="E10" s="18" t="s">
        <v>2</v>
      </c>
      <c r="F10" s="18" t="s">
        <v>25</v>
      </c>
      <c r="G10" s="18" t="s">
        <v>24</v>
      </c>
      <c r="H10" s="13" t="s">
        <v>29</v>
      </c>
      <c r="I10" s="13" t="s">
        <v>32</v>
      </c>
      <c r="J10" s="13" t="s">
        <v>31</v>
      </c>
      <c r="K10" s="13" t="s">
        <v>32</v>
      </c>
      <c r="L10" s="13" t="s">
        <v>10</v>
      </c>
      <c r="M10" s="14" t="s">
        <v>29</v>
      </c>
      <c r="N10" s="14" t="s">
        <v>32</v>
      </c>
      <c r="O10" s="14" t="s">
        <v>31</v>
      </c>
      <c r="P10" s="14" t="s">
        <v>32</v>
      </c>
      <c r="Q10" s="14" t="s">
        <v>10</v>
      </c>
      <c r="R10" s="15" t="s">
        <v>29</v>
      </c>
      <c r="S10" s="15" t="s">
        <v>32</v>
      </c>
      <c r="T10" s="15" t="s">
        <v>31</v>
      </c>
      <c r="U10" s="15" t="s">
        <v>32</v>
      </c>
      <c r="V10" s="15" t="s">
        <v>10</v>
      </c>
      <c r="W10" s="16" t="s">
        <v>29</v>
      </c>
      <c r="X10" s="16" t="s">
        <v>32</v>
      </c>
      <c r="Y10" s="16" t="s">
        <v>31</v>
      </c>
      <c r="Z10" s="16" t="s">
        <v>32</v>
      </c>
      <c r="AA10" s="16" t="s">
        <v>10</v>
      </c>
      <c r="AB10" s="17" t="s">
        <v>29</v>
      </c>
      <c r="AC10" s="17" t="s">
        <v>32</v>
      </c>
      <c r="AD10" s="17" t="s">
        <v>31</v>
      </c>
      <c r="AE10" s="17" t="s">
        <v>32</v>
      </c>
      <c r="AF10" s="17" t="s">
        <v>10</v>
      </c>
      <c r="AG10" s="12" t="s">
        <v>29</v>
      </c>
      <c r="AH10" s="12" t="s">
        <v>32</v>
      </c>
      <c r="AI10" s="12" t="s">
        <v>31</v>
      </c>
      <c r="AJ10" s="12" t="s">
        <v>32</v>
      </c>
      <c r="AK10" s="12" t="s">
        <v>10</v>
      </c>
      <c r="AL10" s="124"/>
      <c r="AM10" s="124"/>
      <c r="AN10" s="124"/>
    </row>
    <row r="11" spans="1:40" ht="25.5" customHeight="1" x14ac:dyDescent="0.25">
      <c r="A11" s="152" t="s">
        <v>26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</row>
    <row r="12" spans="1:40" ht="28.5" customHeight="1" x14ac:dyDescent="0.25">
      <c r="A12" s="103">
        <v>1</v>
      </c>
      <c r="B12" s="78" t="s">
        <v>35</v>
      </c>
      <c r="C12" s="97" t="s">
        <v>112</v>
      </c>
      <c r="D12" s="97" t="s">
        <v>131</v>
      </c>
      <c r="E12" s="99">
        <v>4</v>
      </c>
      <c r="F12" s="99" t="s">
        <v>109</v>
      </c>
      <c r="G12" s="62"/>
      <c r="H12" s="34"/>
      <c r="I12" s="34"/>
      <c r="J12" s="34">
        <v>20</v>
      </c>
      <c r="K12" s="34">
        <v>30</v>
      </c>
      <c r="L12" s="34">
        <v>2</v>
      </c>
      <c r="M12" s="35"/>
      <c r="N12" s="35"/>
      <c r="O12" s="35">
        <v>20</v>
      </c>
      <c r="P12" s="35">
        <v>30</v>
      </c>
      <c r="Q12" s="35">
        <v>2</v>
      </c>
      <c r="R12" s="47"/>
      <c r="S12" s="47"/>
      <c r="T12" s="47">
        <v>20</v>
      </c>
      <c r="U12" s="47">
        <v>30</v>
      </c>
      <c r="V12" s="47">
        <v>2</v>
      </c>
      <c r="W12" s="44"/>
      <c r="X12" s="44"/>
      <c r="Y12" s="44">
        <v>30</v>
      </c>
      <c r="Z12" s="44">
        <v>45</v>
      </c>
      <c r="AA12" s="44">
        <v>3</v>
      </c>
      <c r="AB12" s="45"/>
      <c r="AC12" s="45"/>
      <c r="AD12" s="45"/>
      <c r="AE12" s="45"/>
      <c r="AF12" s="45"/>
      <c r="AG12" s="48"/>
      <c r="AH12" s="48"/>
      <c r="AI12" s="48"/>
      <c r="AJ12" s="48"/>
      <c r="AK12" s="48"/>
      <c r="AL12" s="99">
        <f>SUM(H12,J12,M12,O12,R12,T12,W12,Y12,AB12,AD12,AG12,AI12)</f>
        <v>90</v>
      </c>
      <c r="AM12" s="99">
        <f t="shared" ref="AM12" si="0">SUM(H12:K12,M12:P12,R12:U12,W12:Z12,AB12:AE12,AG12:AJ12)</f>
        <v>225</v>
      </c>
      <c r="AN12" s="99">
        <f t="shared" ref="AN12" si="1">SUM(L12,Q12,V12,AA12,AF12,AK12)</f>
        <v>9</v>
      </c>
    </row>
    <row r="13" spans="1:40" ht="59.25" customHeight="1" x14ac:dyDescent="0.25">
      <c r="A13" s="139">
        <v>2</v>
      </c>
      <c r="B13" s="78" t="s">
        <v>161</v>
      </c>
      <c r="C13" s="97"/>
      <c r="D13" s="105"/>
      <c r="E13" s="122"/>
      <c r="F13" s="122">
        <v>1</v>
      </c>
      <c r="G13" s="140"/>
      <c r="H13" s="141"/>
      <c r="I13" s="141"/>
      <c r="J13" s="143">
        <v>15</v>
      </c>
      <c r="K13" s="143">
        <v>45</v>
      </c>
      <c r="L13" s="143">
        <v>2</v>
      </c>
      <c r="M13" s="177"/>
      <c r="N13" s="177"/>
      <c r="O13" s="128"/>
      <c r="P13" s="128"/>
      <c r="Q13" s="128"/>
      <c r="R13" s="142"/>
      <c r="S13" s="142"/>
      <c r="T13" s="134"/>
      <c r="U13" s="134"/>
      <c r="V13" s="134"/>
      <c r="W13" s="135"/>
      <c r="X13" s="135"/>
      <c r="Y13" s="133"/>
      <c r="Z13" s="133"/>
      <c r="AA13" s="133"/>
      <c r="AB13" s="131"/>
      <c r="AC13" s="131"/>
      <c r="AD13" s="131"/>
      <c r="AE13" s="131"/>
      <c r="AF13" s="131"/>
      <c r="AG13" s="132"/>
      <c r="AH13" s="132"/>
      <c r="AI13" s="132"/>
      <c r="AJ13" s="132"/>
      <c r="AK13" s="132"/>
      <c r="AL13" s="122">
        <v>15</v>
      </c>
      <c r="AM13" s="122">
        <v>60</v>
      </c>
      <c r="AN13" s="122">
        <v>2</v>
      </c>
    </row>
    <row r="14" spans="1:40" ht="51.75" customHeight="1" x14ac:dyDescent="0.25">
      <c r="A14" s="123"/>
      <c r="B14" s="78" t="s">
        <v>159</v>
      </c>
      <c r="C14" s="97"/>
      <c r="D14" s="108" t="s">
        <v>213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</row>
    <row r="15" spans="1:40" ht="41.25" customHeight="1" x14ac:dyDescent="0.25">
      <c r="A15" s="129"/>
      <c r="B15" s="78" t="s">
        <v>160</v>
      </c>
      <c r="C15" s="97"/>
      <c r="D15" s="109" t="s">
        <v>214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</row>
    <row r="16" spans="1:40" ht="36" customHeight="1" x14ac:dyDescent="0.25">
      <c r="A16" s="46">
        <v>3</v>
      </c>
      <c r="B16" s="9" t="s">
        <v>36</v>
      </c>
      <c r="C16" s="31" t="s">
        <v>113</v>
      </c>
      <c r="D16" s="97" t="s">
        <v>165</v>
      </c>
      <c r="E16" s="32"/>
      <c r="F16" s="33">
        <v>1</v>
      </c>
      <c r="G16" s="32"/>
      <c r="H16" s="34"/>
      <c r="I16" s="34"/>
      <c r="J16" s="34">
        <v>10</v>
      </c>
      <c r="K16" s="34">
        <v>15</v>
      </c>
      <c r="L16" s="34">
        <v>1</v>
      </c>
      <c r="M16" s="35"/>
      <c r="N16" s="35"/>
      <c r="O16" s="35"/>
      <c r="P16" s="35"/>
      <c r="Q16" s="35"/>
      <c r="R16" s="47"/>
      <c r="S16" s="47"/>
      <c r="T16" s="47"/>
      <c r="U16" s="47"/>
      <c r="V16" s="47"/>
      <c r="W16" s="44"/>
      <c r="X16" s="44"/>
      <c r="Y16" s="44"/>
      <c r="Z16" s="44"/>
      <c r="AA16" s="44"/>
      <c r="AB16" s="45"/>
      <c r="AC16" s="45"/>
      <c r="AD16" s="45"/>
      <c r="AE16" s="45"/>
      <c r="AF16" s="45"/>
      <c r="AG16" s="48"/>
      <c r="AH16" s="48"/>
      <c r="AI16" s="48"/>
      <c r="AJ16" s="48"/>
      <c r="AK16" s="48"/>
      <c r="AL16" s="99">
        <f t="shared" ref="AL16:AL23" si="2">SUM(H16,J16,M16,O16,R16,T16,W16,Y16,AB16,AD16,AG16,AI16)</f>
        <v>10</v>
      </c>
      <c r="AM16" s="99">
        <f t="shared" ref="AM16:AM23" si="3">SUM(H16:K16,M16:P16,R16:U16,W16:Z16,AB16:AE16,AG16:AJ16)</f>
        <v>25</v>
      </c>
      <c r="AN16" s="99">
        <f t="shared" ref="AN16:AN23" si="4">SUM(L16,Q16,V16,AA16,AF16,AK16)</f>
        <v>1</v>
      </c>
    </row>
    <row r="17" spans="1:41" ht="43.5" customHeight="1" x14ac:dyDescent="0.25">
      <c r="A17" s="103">
        <v>4</v>
      </c>
      <c r="B17" s="9" t="s">
        <v>37</v>
      </c>
      <c r="C17" s="31" t="s">
        <v>114</v>
      </c>
      <c r="D17" s="97" t="s">
        <v>166</v>
      </c>
      <c r="E17" s="32"/>
      <c r="F17" s="122">
        <v>2</v>
      </c>
      <c r="G17" s="32"/>
      <c r="H17" s="34"/>
      <c r="I17" s="34"/>
      <c r="J17" s="34"/>
      <c r="K17" s="34"/>
      <c r="L17" s="143"/>
      <c r="M17" s="35">
        <v>10</v>
      </c>
      <c r="N17" s="35">
        <v>5</v>
      </c>
      <c r="O17" s="35"/>
      <c r="P17" s="35"/>
      <c r="Q17" s="128">
        <v>1</v>
      </c>
      <c r="R17" s="47"/>
      <c r="S17" s="47"/>
      <c r="T17" s="47"/>
      <c r="U17" s="47"/>
      <c r="V17" s="47"/>
      <c r="W17" s="44"/>
      <c r="X17" s="44"/>
      <c r="Y17" s="44"/>
      <c r="Z17" s="44"/>
      <c r="AA17" s="44"/>
      <c r="AB17" s="45"/>
      <c r="AC17" s="45"/>
      <c r="AD17" s="45"/>
      <c r="AE17" s="45"/>
      <c r="AF17" s="45"/>
      <c r="AG17" s="48"/>
      <c r="AH17" s="48"/>
      <c r="AI17" s="48"/>
      <c r="AJ17" s="48"/>
      <c r="AK17" s="48"/>
      <c r="AL17" s="99">
        <f t="shared" si="2"/>
        <v>10</v>
      </c>
      <c r="AM17" s="99">
        <f t="shared" si="3"/>
        <v>15</v>
      </c>
      <c r="AN17" s="122">
        <f t="shared" si="4"/>
        <v>1</v>
      </c>
    </row>
    <row r="18" spans="1:41" ht="24" customHeight="1" x14ac:dyDescent="0.25">
      <c r="A18" s="46">
        <v>5</v>
      </c>
      <c r="B18" s="9" t="s">
        <v>115</v>
      </c>
      <c r="C18" s="31" t="s">
        <v>116</v>
      </c>
      <c r="D18" s="97" t="s">
        <v>167</v>
      </c>
      <c r="E18" s="32"/>
      <c r="F18" s="155"/>
      <c r="G18" s="32"/>
      <c r="H18" s="34"/>
      <c r="I18" s="34"/>
      <c r="J18" s="34"/>
      <c r="K18" s="34"/>
      <c r="L18" s="129"/>
      <c r="M18" s="35">
        <v>10</v>
      </c>
      <c r="N18" s="35">
        <v>5</v>
      </c>
      <c r="O18" s="35"/>
      <c r="P18" s="35"/>
      <c r="Q18" s="154"/>
      <c r="R18" s="47"/>
      <c r="S18" s="47"/>
      <c r="T18" s="47"/>
      <c r="U18" s="47"/>
      <c r="V18" s="47"/>
      <c r="W18" s="44"/>
      <c r="X18" s="44"/>
      <c r="Y18" s="44"/>
      <c r="Z18" s="44"/>
      <c r="AA18" s="44"/>
      <c r="AB18" s="45"/>
      <c r="AC18" s="45"/>
      <c r="AD18" s="45"/>
      <c r="AE18" s="45"/>
      <c r="AF18" s="45"/>
      <c r="AG18" s="48"/>
      <c r="AH18" s="48"/>
      <c r="AI18" s="48"/>
      <c r="AJ18" s="48"/>
      <c r="AK18" s="48"/>
      <c r="AL18" s="99">
        <f t="shared" si="2"/>
        <v>10</v>
      </c>
      <c r="AM18" s="99">
        <f t="shared" si="3"/>
        <v>15</v>
      </c>
      <c r="AN18" s="129"/>
    </row>
    <row r="19" spans="1:41" ht="31.5" customHeight="1" x14ac:dyDescent="0.25">
      <c r="A19" s="46">
        <v>6</v>
      </c>
      <c r="B19" s="9" t="s">
        <v>38</v>
      </c>
      <c r="C19" s="31" t="s">
        <v>117</v>
      </c>
      <c r="D19" s="97" t="s">
        <v>168</v>
      </c>
      <c r="E19" s="32"/>
      <c r="F19" s="33">
        <v>1</v>
      </c>
      <c r="G19" s="32"/>
      <c r="H19" s="34">
        <v>5</v>
      </c>
      <c r="I19" s="34">
        <v>25</v>
      </c>
      <c r="J19" s="34"/>
      <c r="K19" s="34"/>
      <c r="L19" s="34">
        <v>1</v>
      </c>
      <c r="M19" s="35"/>
      <c r="N19" s="35"/>
      <c r="O19" s="35"/>
      <c r="P19" s="35"/>
      <c r="Q19" s="35"/>
      <c r="R19" s="47"/>
      <c r="S19" s="47"/>
      <c r="T19" s="47"/>
      <c r="U19" s="47"/>
      <c r="V19" s="47"/>
      <c r="W19" s="44"/>
      <c r="X19" s="44"/>
      <c r="Y19" s="44"/>
      <c r="Z19" s="44"/>
      <c r="AA19" s="44"/>
      <c r="AB19" s="45"/>
      <c r="AC19" s="45"/>
      <c r="AD19" s="45"/>
      <c r="AE19" s="45"/>
      <c r="AF19" s="45"/>
      <c r="AG19" s="48"/>
      <c r="AH19" s="48"/>
      <c r="AI19" s="48"/>
      <c r="AJ19" s="48"/>
      <c r="AK19" s="48"/>
      <c r="AL19" s="99">
        <f t="shared" si="2"/>
        <v>5</v>
      </c>
      <c r="AM19" s="99">
        <f t="shared" si="3"/>
        <v>30</v>
      </c>
      <c r="AN19" s="99">
        <f t="shared" si="4"/>
        <v>1</v>
      </c>
    </row>
    <row r="20" spans="1:41" ht="30.75" customHeight="1" x14ac:dyDescent="0.25">
      <c r="A20" s="103">
        <v>7</v>
      </c>
      <c r="B20" s="79" t="s">
        <v>39</v>
      </c>
      <c r="C20" s="31" t="s">
        <v>118</v>
      </c>
      <c r="D20" s="97" t="s">
        <v>169</v>
      </c>
      <c r="E20" s="32"/>
      <c r="F20" s="33">
        <v>1</v>
      </c>
      <c r="G20" s="32"/>
      <c r="H20" s="34">
        <v>20</v>
      </c>
      <c r="I20" s="34">
        <v>40</v>
      </c>
      <c r="J20" s="34"/>
      <c r="K20" s="34"/>
      <c r="L20" s="34">
        <v>2</v>
      </c>
      <c r="M20" s="35"/>
      <c r="N20" s="35"/>
      <c r="O20" s="35"/>
      <c r="P20" s="35"/>
      <c r="Q20" s="35"/>
      <c r="R20" s="47"/>
      <c r="S20" s="47"/>
      <c r="T20" s="47"/>
      <c r="U20" s="47"/>
      <c r="V20" s="47"/>
      <c r="W20" s="44"/>
      <c r="X20" s="44"/>
      <c r="Y20" s="44"/>
      <c r="Z20" s="44"/>
      <c r="AA20" s="44"/>
      <c r="AB20" s="45"/>
      <c r="AC20" s="45"/>
      <c r="AD20" s="45"/>
      <c r="AE20" s="45"/>
      <c r="AF20" s="45"/>
      <c r="AG20" s="48"/>
      <c r="AH20" s="48"/>
      <c r="AI20" s="48"/>
      <c r="AJ20" s="48"/>
      <c r="AK20" s="48"/>
      <c r="AL20" s="99">
        <f t="shared" si="2"/>
        <v>20</v>
      </c>
      <c r="AM20" s="99">
        <f t="shared" si="3"/>
        <v>60</v>
      </c>
      <c r="AN20" s="99">
        <f t="shared" si="4"/>
        <v>2</v>
      </c>
    </row>
    <row r="21" spans="1:41" ht="42.75" customHeight="1" x14ac:dyDescent="0.25">
      <c r="A21" s="46">
        <v>8</v>
      </c>
      <c r="B21" s="79" t="s">
        <v>158</v>
      </c>
      <c r="C21" s="31" t="s">
        <v>122</v>
      </c>
      <c r="D21" s="97" t="s">
        <v>170</v>
      </c>
      <c r="E21" s="32"/>
      <c r="F21" s="33">
        <v>1</v>
      </c>
      <c r="G21" s="32"/>
      <c r="H21" s="34">
        <v>20</v>
      </c>
      <c r="I21" s="34">
        <v>40</v>
      </c>
      <c r="J21" s="34"/>
      <c r="K21" s="34"/>
      <c r="L21" s="34">
        <v>2</v>
      </c>
      <c r="M21" s="35"/>
      <c r="N21" s="35"/>
      <c r="O21" s="35"/>
      <c r="P21" s="35"/>
      <c r="Q21" s="35"/>
      <c r="R21" s="47"/>
      <c r="S21" s="47"/>
      <c r="T21" s="47"/>
      <c r="U21" s="47"/>
      <c r="V21" s="47"/>
      <c r="W21" s="44"/>
      <c r="X21" s="44"/>
      <c r="Y21" s="44"/>
      <c r="Z21" s="44"/>
      <c r="AA21" s="44"/>
      <c r="AB21" s="45"/>
      <c r="AC21" s="45"/>
      <c r="AD21" s="45"/>
      <c r="AE21" s="45"/>
      <c r="AF21" s="45"/>
      <c r="AG21" s="48"/>
      <c r="AH21" s="48"/>
      <c r="AI21" s="48"/>
      <c r="AJ21" s="48"/>
      <c r="AK21" s="48"/>
      <c r="AL21" s="99">
        <f t="shared" si="2"/>
        <v>20</v>
      </c>
      <c r="AM21" s="99">
        <f t="shared" si="3"/>
        <v>60</v>
      </c>
      <c r="AN21" s="99">
        <f>SUM(L21,Q21,V21,AA21,AF21,AK21)</f>
        <v>2</v>
      </c>
    </row>
    <row r="22" spans="1:41" ht="24" customHeight="1" x14ac:dyDescent="0.25">
      <c r="A22" s="46">
        <v>9</v>
      </c>
      <c r="B22" s="80" t="s">
        <v>40</v>
      </c>
      <c r="C22" s="31" t="s">
        <v>119</v>
      </c>
      <c r="D22" s="97" t="s">
        <v>171</v>
      </c>
      <c r="E22" s="32"/>
      <c r="F22" s="32"/>
      <c r="G22" s="31">
        <v>1</v>
      </c>
      <c r="H22" s="34">
        <v>2</v>
      </c>
      <c r="I22" s="34"/>
      <c r="J22" s="34"/>
      <c r="K22" s="34"/>
      <c r="L22" s="34">
        <v>0</v>
      </c>
      <c r="M22" s="35"/>
      <c r="N22" s="35"/>
      <c r="O22" s="35"/>
      <c r="P22" s="35"/>
      <c r="Q22" s="35"/>
      <c r="R22" s="47"/>
      <c r="S22" s="47"/>
      <c r="T22" s="47"/>
      <c r="U22" s="47"/>
      <c r="V22" s="47"/>
      <c r="W22" s="44"/>
      <c r="X22" s="44"/>
      <c r="Y22" s="44"/>
      <c r="Z22" s="44"/>
      <c r="AA22" s="44"/>
      <c r="AB22" s="45"/>
      <c r="AC22" s="45"/>
      <c r="AD22" s="45"/>
      <c r="AE22" s="45"/>
      <c r="AF22" s="45"/>
      <c r="AG22" s="48"/>
      <c r="AH22" s="48"/>
      <c r="AI22" s="48"/>
      <c r="AJ22" s="48"/>
      <c r="AK22" s="48"/>
      <c r="AL22" s="99">
        <f t="shared" si="2"/>
        <v>2</v>
      </c>
      <c r="AM22" s="99">
        <f t="shared" si="3"/>
        <v>2</v>
      </c>
      <c r="AN22" s="99">
        <f t="shared" si="4"/>
        <v>0</v>
      </c>
    </row>
    <row r="23" spans="1:41" ht="45.75" customHeight="1" x14ac:dyDescent="0.25">
      <c r="A23" s="103">
        <v>10</v>
      </c>
      <c r="B23" s="79" t="s">
        <v>120</v>
      </c>
      <c r="C23" s="31" t="s">
        <v>121</v>
      </c>
      <c r="D23" s="97" t="s">
        <v>172</v>
      </c>
      <c r="E23" s="32"/>
      <c r="F23" s="32"/>
      <c r="G23" s="31">
        <v>1</v>
      </c>
      <c r="H23" s="34">
        <v>2</v>
      </c>
      <c r="I23" s="34"/>
      <c r="J23" s="34"/>
      <c r="K23" s="34"/>
      <c r="L23" s="34">
        <v>0</v>
      </c>
      <c r="M23" s="35"/>
      <c r="N23" s="35"/>
      <c r="O23" s="35"/>
      <c r="P23" s="35"/>
      <c r="Q23" s="35"/>
      <c r="R23" s="47"/>
      <c r="S23" s="47"/>
      <c r="T23" s="47"/>
      <c r="U23" s="47"/>
      <c r="V23" s="47"/>
      <c r="W23" s="44"/>
      <c r="X23" s="44"/>
      <c r="Y23" s="44"/>
      <c r="Z23" s="44"/>
      <c r="AA23" s="44"/>
      <c r="AB23" s="45"/>
      <c r="AC23" s="45"/>
      <c r="AD23" s="45"/>
      <c r="AE23" s="45"/>
      <c r="AF23" s="45"/>
      <c r="AG23" s="48"/>
      <c r="AH23" s="48"/>
      <c r="AI23" s="48"/>
      <c r="AJ23" s="48"/>
      <c r="AK23" s="48"/>
      <c r="AL23" s="99">
        <f t="shared" si="2"/>
        <v>2</v>
      </c>
      <c r="AM23" s="99">
        <f t="shared" si="3"/>
        <v>2</v>
      </c>
      <c r="AN23" s="99">
        <f t="shared" si="4"/>
        <v>0</v>
      </c>
    </row>
    <row r="24" spans="1:41" s="5" customFormat="1" ht="21" customHeight="1" x14ac:dyDescent="0.25">
      <c r="A24" s="138" t="s">
        <v>108</v>
      </c>
      <c r="B24" s="127"/>
      <c r="C24" s="33"/>
      <c r="D24" s="33"/>
      <c r="E24" s="33"/>
      <c r="F24" s="33"/>
      <c r="G24" s="33"/>
      <c r="H24" s="54">
        <f>SUM(H12:H23)</f>
        <v>49</v>
      </c>
      <c r="I24" s="54">
        <f t="shared" ref="I24:AN24" si="5">SUM(I12:I23)</f>
        <v>105</v>
      </c>
      <c r="J24" s="54">
        <f t="shared" si="5"/>
        <v>45</v>
      </c>
      <c r="K24" s="54">
        <f t="shared" si="5"/>
        <v>90</v>
      </c>
      <c r="L24" s="54">
        <f t="shared" si="5"/>
        <v>10</v>
      </c>
      <c r="M24" s="54">
        <f t="shared" si="5"/>
        <v>20</v>
      </c>
      <c r="N24" s="54">
        <f t="shared" si="5"/>
        <v>10</v>
      </c>
      <c r="O24" s="54">
        <f t="shared" si="5"/>
        <v>20</v>
      </c>
      <c r="P24" s="54">
        <f t="shared" si="5"/>
        <v>30</v>
      </c>
      <c r="Q24" s="54">
        <f t="shared" si="5"/>
        <v>3</v>
      </c>
      <c r="R24" s="54">
        <f t="shared" si="5"/>
        <v>0</v>
      </c>
      <c r="S24" s="54">
        <f t="shared" si="5"/>
        <v>0</v>
      </c>
      <c r="T24" s="54">
        <f t="shared" si="5"/>
        <v>20</v>
      </c>
      <c r="U24" s="54">
        <f t="shared" si="5"/>
        <v>30</v>
      </c>
      <c r="V24" s="54">
        <f t="shared" si="5"/>
        <v>2</v>
      </c>
      <c r="W24" s="54">
        <f t="shared" si="5"/>
        <v>0</v>
      </c>
      <c r="X24" s="54">
        <f t="shared" si="5"/>
        <v>0</v>
      </c>
      <c r="Y24" s="54">
        <f t="shared" si="5"/>
        <v>30</v>
      </c>
      <c r="Z24" s="54">
        <f t="shared" si="5"/>
        <v>45</v>
      </c>
      <c r="AA24" s="54">
        <f t="shared" si="5"/>
        <v>3</v>
      </c>
      <c r="AB24" s="54">
        <f t="shared" si="5"/>
        <v>0</v>
      </c>
      <c r="AC24" s="54">
        <f t="shared" si="5"/>
        <v>0</v>
      </c>
      <c r="AD24" s="54">
        <f t="shared" si="5"/>
        <v>0</v>
      </c>
      <c r="AE24" s="54">
        <f t="shared" si="5"/>
        <v>0</v>
      </c>
      <c r="AF24" s="54">
        <f t="shared" si="5"/>
        <v>0</v>
      </c>
      <c r="AG24" s="54">
        <f t="shared" si="5"/>
        <v>0</v>
      </c>
      <c r="AH24" s="54">
        <f t="shared" si="5"/>
        <v>0</v>
      </c>
      <c r="AI24" s="54">
        <f t="shared" si="5"/>
        <v>0</v>
      </c>
      <c r="AJ24" s="54">
        <f t="shared" si="5"/>
        <v>0</v>
      </c>
      <c r="AK24" s="54">
        <f t="shared" si="5"/>
        <v>0</v>
      </c>
      <c r="AL24" s="54">
        <f t="shared" si="5"/>
        <v>184</v>
      </c>
      <c r="AM24" s="54">
        <f t="shared" si="5"/>
        <v>494</v>
      </c>
      <c r="AN24" s="54">
        <f t="shared" si="5"/>
        <v>18</v>
      </c>
      <c r="AO24" s="8"/>
    </row>
    <row r="25" spans="1:41" ht="16.5" customHeight="1" x14ac:dyDescent="0.25">
      <c r="A25" s="137" t="s">
        <v>62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</row>
    <row r="26" spans="1:41" ht="27.75" customHeight="1" x14ac:dyDescent="0.25">
      <c r="A26" s="31">
        <v>11</v>
      </c>
      <c r="B26" s="9" t="s">
        <v>41</v>
      </c>
      <c r="C26" s="31"/>
      <c r="D26" s="97" t="s">
        <v>173</v>
      </c>
      <c r="E26" s="33"/>
      <c r="F26" s="33" t="s">
        <v>110</v>
      </c>
      <c r="G26" s="31"/>
      <c r="H26" s="34"/>
      <c r="I26" s="34"/>
      <c r="J26" s="34">
        <v>10</v>
      </c>
      <c r="K26" s="34">
        <v>20</v>
      </c>
      <c r="L26" s="34">
        <v>1</v>
      </c>
      <c r="M26" s="35"/>
      <c r="N26" s="35"/>
      <c r="O26" s="35">
        <v>10</v>
      </c>
      <c r="P26" s="35">
        <v>20</v>
      </c>
      <c r="Q26" s="35">
        <v>1</v>
      </c>
      <c r="R26" s="47"/>
      <c r="S26" s="47"/>
      <c r="T26" s="47"/>
      <c r="U26" s="47"/>
      <c r="V26" s="47"/>
      <c r="W26" s="44"/>
      <c r="X26" s="44"/>
      <c r="Y26" s="44"/>
      <c r="Z26" s="44"/>
      <c r="AA26" s="44"/>
      <c r="AB26" s="45"/>
      <c r="AC26" s="45"/>
      <c r="AD26" s="45"/>
      <c r="AE26" s="45"/>
      <c r="AF26" s="45"/>
      <c r="AG26" s="48"/>
      <c r="AH26" s="48"/>
      <c r="AI26" s="48"/>
      <c r="AJ26" s="48"/>
      <c r="AK26" s="48"/>
      <c r="AL26" s="33">
        <f>SUM(H26,J26,M26,O26,R26,T26,W26,Y26,AB26,,,,AD26,AG26,AI26)</f>
        <v>20</v>
      </c>
      <c r="AM26" s="33">
        <f>SUM(H26:K26,M26:P26,R26:U26,W26:Z26,AB26:AE26,AG26:AJ26)</f>
        <v>60</v>
      </c>
      <c r="AN26" s="33">
        <f t="shared" ref="AN26:AN31" si="6">SUM(L26,Q26,V26,AA26,AF26,AK26)</f>
        <v>2</v>
      </c>
    </row>
    <row r="27" spans="1:41" ht="24.75" customHeight="1" x14ac:dyDescent="0.25">
      <c r="A27" s="31">
        <v>12</v>
      </c>
      <c r="B27" s="9" t="s">
        <v>43</v>
      </c>
      <c r="C27" s="31"/>
      <c r="D27" s="97" t="s">
        <v>174</v>
      </c>
      <c r="E27" s="33"/>
      <c r="F27" s="33">
        <v>1</v>
      </c>
      <c r="G27" s="31"/>
      <c r="H27" s="34">
        <v>5</v>
      </c>
      <c r="I27" s="34">
        <v>10</v>
      </c>
      <c r="J27" s="34">
        <v>5</v>
      </c>
      <c r="K27" s="34">
        <v>10</v>
      </c>
      <c r="L27" s="34">
        <v>1</v>
      </c>
      <c r="M27" s="35"/>
      <c r="N27" s="35"/>
      <c r="O27" s="35"/>
      <c r="P27" s="35"/>
      <c r="Q27" s="35"/>
      <c r="R27" s="47"/>
      <c r="S27" s="47"/>
      <c r="T27" s="47"/>
      <c r="U27" s="47"/>
      <c r="V27" s="47"/>
      <c r="W27" s="44"/>
      <c r="X27" s="44"/>
      <c r="Y27" s="44"/>
      <c r="Z27" s="44"/>
      <c r="AA27" s="44"/>
      <c r="AB27" s="45"/>
      <c r="AC27" s="45"/>
      <c r="AD27" s="45"/>
      <c r="AE27" s="45"/>
      <c r="AF27" s="45"/>
      <c r="AG27" s="48"/>
      <c r="AH27" s="48"/>
      <c r="AI27" s="48"/>
      <c r="AJ27" s="48"/>
      <c r="AK27" s="48"/>
      <c r="AL27" s="33">
        <f t="shared" ref="AL27:AL31" si="7">SUM(H27,J27,M27,O27,R27,T27,W27,Y27,AB27,,,,AD27,AG27,AI27)</f>
        <v>10</v>
      </c>
      <c r="AM27" s="33">
        <f t="shared" ref="AM27:AM31" si="8">SUM(H27:K27,M27:P27,R27:U27,W27:Z27,AB27:AE27,AG27:AJ27)</f>
        <v>30</v>
      </c>
      <c r="AN27" s="33">
        <f t="shared" si="6"/>
        <v>1</v>
      </c>
    </row>
    <row r="28" spans="1:41" ht="27.75" customHeight="1" x14ac:dyDescent="0.25">
      <c r="A28" s="31">
        <v>13</v>
      </c>
      <c r="B28" s="81" t="s">
        <v>47</v>
      </c>
      <c r="C28" s="31"/>
      <c r="D28" s="97" t="s">
        <v>175</v>
      </c>
      <c r="E28" s="33">
        <v>1</v>
      </c>
      <c r="F28" s="33">
        <v>1</v>
      </c>
      <c r="G28" s="31">
        <v>1</v>
      </c>
      <c r="H28" s="34">
        <v>5</v>
      </c>
      <c r="I28" s="34">
        <v>30</v>
      </c>
      <c r="J28" s="34">
        <v>10</v>
      </c>
      <c r="K28" s="34">
        <v>30</v>
      </c>
      <c r="L28" s="34">
        <v>3</v>
      </c>
      <c r="M28" s="35"/>
      <c r="N28" s="35"/>
      <c r="O28" s="35"/>
      <c r="P28" s="35"/>
      <c r="Q28" s="35"/>
      <c r="R28" s="47"/>
      <c r="S28" s="47"/>
      <c r="T28" s="47"/>
      <c r="U28" s="47"/>
      <c r="V28" s="47"/>
      <c r="W28" s="44"/>
      <c r="X28" s="44"/>
      <c r="Y28" s="44"/>
      <c r="Z28" s="44"/>
      <c r="AA28" s="44"/>
      <c r="AB28" s="45"/>
      <c r="AC28" s="45"/>
      <c r="AD28" s="45"/>
      <c r="AE28" s="45"/>
      <c r="AF28" s="45"/>
      <c r="AG28" s="48"/>
      <c r="AH28" s="48"/>
      <c r="AI28" s="48"/>
      <c r="AJ28" s="48"/>
      <c r="AK28" s="48"/>
      <c r="AL28" s="33">
        <f t="shared" si="7"/>
        <v>15</v>
      </c>
      <c r="AM28" s="33">
        <f t="shared" si="8"/>
        <v>75</v>
      </c>
      <c r="AN28" s="33">
        <f t="shared" si="6"/>
        <v>3</v>
      </c>
    </row>
    <row r="29" spans="1:41" ht="27.75" customHeight="1" x14ac:dyDescent="0.25">
      <c r="A29" s="98">
        <v>14</v>
      </c>
      <c r="B29" s="81" t="s">
        <v>77</v>
      </c>
      <c r="C29" s="31"/>
      <c r="D29" s="97" t="s">
        <v>176</v>
      </c>
      <c r="E29" s="33">
        <v>2</v>
      </c>
      <c r="F29" s="33">
        <v>2</v>
      </c>
      <c r="G29" s="31">
        <v>2</v>
      </c>
      <c r="H29" s="34"/>
      <c r="I29" s="34"/>
      <c r="J29" s="34"/>
      <c r="K29" s="34"/>
      <c r="L29" s="34"/>
      <c r="M29" s="35">
        <v>5</v>
      </c>
      <c r="N29" s="35">
        <v>30</v>
      </c>
      <c r="O29" s="35">
        <v>10</v>
      </c>
      <c r="P29" s="35">
        <v>30</v>
      </c>
      <c r="Q29" s="35">
        <v>3</v>
      </c>
      <c r="R29" s="47"/>
      <c r="S29" s="47"/>
      <c r="T29" s="47"/>
      <c r="U29" s="47"/>
      <c r="V29" s="47"/>
      <c r="W29" s="44"/>
      <c r="X29" s="44"/>
      <c r="Y29" s="44"/>
      <c r="Z29" s="44"/>
      <c r="AA29" s="44"/>
      <c r="AB29" s="45"/>
      <c r="AC29" s="45"/>
      <c r="AD29" s="45"/>
      <c r="AE29" s="45"/>
      <c r="AF29" s="45"/>
      <c r="AG29" s="48"/>
      <c r="AH29" s="48"/>
      <c r="AI29" s="48"/>
      <c r="AJ29" s="48"/>
      <c r="AK29" s="48"/>
      <c r="AL29" s="33">
        <f t="shared" si="7"/>
        <v>15</v>
      </c>
      <c r="AM29" s="33">
        <f t="shared" si="8"/>
        <v>75</v>
      </c>
      <c r="AN29" s="33">
        <f t="shared" si="6"/>
        <v>3</v>
      </c>
    </row>
    <row r="30" spans="1:41" ht="24" customHeight="1" x14ac:dyDescent="0.25">
      <c r="A30" s="98">
        <v>15</v>
      </c>
      <c r="B30" s="81" t="s">
        <v>50</v>
      </c>
      <c r="C30" s="31"/>
      <c r="D30" s="97" t="s">
        <v>177</v>
      </c>
      <c r="E30" s="33">
        <v>2</v>
      </c>
      <c r="F30" s="33" t="s">
        <v>110</v>
      </c>
      <c r="G30" s="31" t="s">
        <v>110</v>
      </c>
      <c r="H30" s="34">
        <v>10</v>
      </c>
      <c r="I30" s="34">
        <v>20</v>
      </c>
      <c r="J30" s="34">
        <v>10</v>
      </c>
      <c r="K30" s="34">
        <v>20</v>
      </c>
      <c r="L30" s="34">
        <v>2</v>
      </c>
      <c r="M30" s="35">
        <v>10</v>
      </c>
      <c r="N30" s="35">
        <v>40</v>
      </c>
      <c r="O30" s="35">
        <v>10</v>
      </c>
      <c r="P30" s="35">
        <v>30</v>
      </c>
      <c r="Q30" s="35">
        <v>3</v>
      </c>
      <c r="R30" s="47"/>
      <c r="S30" s="47"/>
      <c r="T30" s="47"/>
      <c r="U30" s="47"/>
      <c r="V30" s="47"/>
      <c r="W30" s="44"/>
      <c r="X30" s="44"/>
      <c r="Y30" s="44"/>
      <c r="Z30" s="44"/>
      <c r="AA30" s="44"/>
      <c r="AB30" s="45"/>
      <c r="AC30" s="45"/>
      <c r="AD30" s="45"/>
      <c r="AE30" s="45"/>
      <c r="AF30" s="45"/>
      <c r="AG30" s="48"/>
      <c r="AH30" s="48"/>
      <c r="AI30" s="48"/>
      <c r="AJ30" s="48"/>
      <c r="AK30" s="48"/>
      <c r="AL30" s="33">
        <f t="shared" si="7"/>
        <v>40</v>
      </c>
      <c r="AM30" s="33">
        <f t="shared" si="8"/>
        <v>150</v>
      </c>
      <c r="AN30" s="33">
        <f t="shared" si="6"/>
        <v>5</v>
      </c>
    </row>
    <row r="31" spans="1:41" ht="28.5" customHeight="1" x14ac:dyDescent="0.25">
      <c r="A31" s="46">
        <v>16</v>
      </c>
      <c r="B31" s="81" t="s">
        <v>51</v>
      </c>
      <c r="C31" s="31"/>
      <c r="D31" s="97" t="s">
        <v>178</v>
      </c>
      <c r="E31" s="33">
        <v>1</v>
      </c>
      <c r="F31" s="33">
        <v>1</v>
      </c>
      <c r="G31" s="31">
        <v>1</v>
      </c>
      <c r="H31" s="34">
        <v>10</v>
      </c>
      <c r="I31" s="34">
        <v>40</v>
      </c>
      <c r="J31" s="34">
        <v>10</v>
      </c>
      <c r="K31" s="34">
        <v>30</v>
      </c>
      <c r="L31" s="34">
        <v>3</v>
      </c>
      <c r="M31" s="35"/>
      <c r="N31" s="35"/>
      <c r="O31" s="35"/>
      <c r="P31" s="35"/>
      <c r="Q31" s="35"/>
      <c r="R31" s="47"/>
      <c r="S31" s="47"/>
      <c r="T31" s="47"/>
      <c r="U31" s="47"/>
      <c r="V31" s="47"/>
      <c r="W31" s="44"/>
      <c r="X31" s="44"/>
      <c r="Y31" s="44"/>
      <c r="Z31" s="44"/>
      <c r="AA31" s="44"/>
      <c r="AB31" s="45"/>
      <c r="AC31" s="45"/>
      <c r="AD31" s="45"/>
      <c r="AE31" s="45"/>
      <c r="AF31" s="45"/>
      <c r="AG31" s="48"/>
      <c r="AH31" s="48"/>
      <c r="AI31" s="48"/>
      <c r="AJ31" s="48"/>
      <c r="AK31" s="48"/>
      <c r="AL31" s="33">
        <f t="shared" si="7"/>
        <v>20</v>
      </c>
      <c r="AM31" s="33">
        <f t="shared" si="8"/>
        <v>90</v>
      </c>
      <c r="AN31" s="33">
        <f t="shared" si="6"/>
        <v>3</v>
      </c>
    </row>
    <row r="32" spans="1:41" ht="24" customHeight="1" x14ac:dyDescent="0.25">
      <c r="A32" s="31">
        <v>17</v>
      </c>
      <c r="B32" s="81" t="s">
        <v>52</v>
      </c>
      <c r="C32" s="31"/>
      <c r="D32" s="97" t="s">
        <v>179</v>
      </c>
      <c r="E32" s="33"/>
      <c r="F32" s="33">
        <v>3</v>
      </c>
      <c r="G32" s="31"/>
      <c r="H32" s="34"/>
      <c r="I32" s="34"/>
      <c r="J32" s="34"/>
      <c r="K32" s="34"/>
      <c r="L32" s="34"/>
      <c r="M32" s="35"/>
      <c r="N32" s="35"/>
      <c r="O32" s="35"/>
      <c r="P32" s="35"/>
      <c r="Q32" s="35"/>
      <c r="R32" s="47">
        <v>10</v>
      </c>
      <c r="S32" s="47">
        <v>25</v>
      </c>
      <c r="T32" s="47">
        <v>10</v>
      </c>
      <c r="U32" s="47">
        <v>15</v>
      </c>
      <c r="V32" s="47">
        <v>2</v>
      </c>
      <c r="W32" s="44"/>
      <c r="X32" s="44"/>
      <c r="Y32" s="44"/>
      <c r="Z32" s="44"/>
      <c r="AA32" s="44"/>
      <c r="AB32" s="45"/>
      <c r="AC32" s="45"/>
      <c r="AD32" s="45"/>
      <c r="AE32" s="45"/>
      <c r="AF32" s="45"/>
      <c r="AG32" s="48"/>
      <c r="AH32" s="48"/>
      <c r="AI32" s="48"/>
      <c r="AJ32" s="48"/>
      <c r="AK32" s="48"/>
      <c r="AL32" s="33">
        <f t="shared" ref="AL32:AL34" si="9">SUM(H32,J32,M32,O32,R32,T32,W32,Y32,AB32,,,,AD32,AG32,AI32)</f>
        <v>20</v>
      </c>
      <c r="AM32" s="33">
        <f t="shared" ref="AM32:AM34" si="10">SUM(H32:K32,M32:P32,R32:U32,W32:Z32,AB32:AE32,AG32:AJ32)</f>
        <v>60</v>
      </c>
      <c r="AN32" s="33">
        <f t="shared" ref="AN32:AN34" si="11">SUM(L32,Q32,V32,AA32,AF32,AK32)</f>
        <v>2</v>
      </c>
    </row>
    <row r="33" spans="1:40" ht="31.5" customHeight="1" x14ac:dyDescent="0.25">
      <c r="A33" s="98">
        <v>18</v>
      </c>
      <c r="B33" s="81" t="s">
        <v>53</v>
      </c>
      <c r="C33" s="31"/>
      <c r="D33" s="97" t="s">
        <v>180</v>
      </c>
      <c r="E33" s="33"/>
      <c r="F33" s="33">
        <v>2</v>
      </c>
      <c r="G33" s="31"/>
      <c r="H33" s="34"/>
      <c r="I33" s="34"/>
      <c r="J33" s="34"/>
      <c r="K33" s="34"/>
      <c r="L33" s="34"/>
      <c r="M33" s="35">
        <v>10</v>
      </c>
      <c r="N33" s="35">
        <v>25</v>
      </c>
      <c r="O33" s="35">
        <v>10</v>
      </c>
      <c r="P33" s="35">
        <v>15</v>
      </c>
      <c r="Q33" s="35">
        <v>2</v>
      </c>
      <c r="R33" s="47"/>
      <c r="S33" s="47"/>
      <c r="T33" s="47"/>
      <c r="U33" s="47"/>
      <c r="V33" s="47"/>
      <c r="W33" s="44"/>
      <c r="X33" s="44"/>
      <c r="Y33" s="44"/>
      <c r="Z33" s="44"/>
      <c r="AA33" s="44"/>
      <c r="AB33" s="45"/>
      <c r="AC33" s="45"/>
      <c r="AD33" s="45"/>
      <c r="AE33" s="45"/>
      <c r="AF33" s="45"/>
      <c r="AG33" s="48"/>
      <c r="AH33" s="48"/>
      <c r="AI33" s="48"/>
      <c r="AJ33" s="48"/>
      <c r="AK33" s="48"/>
      <c r="AL33" s="33">
        <f t="shared" si="9"/>
        <v>20</v>
      </c>
      <c r="AM33" s="33">
        <f t="shared" si="10"/>
        <v>60</v>
      </c>
      <c r="AN33" s="33">
        <f t="shared" si="11"/>
        <v>2</v>
      </c>
    </row>
    <row r="34" spans="1:40" ht="24.75" customHeight="1" x14ac:dyDescent="0.25">
      <c r="A34" s="46">
        <v>19</v>
      </c>
      <c r="B34" s="81" t="s">
        <v>54</v>
      </c>
      <c r="C34" s="31"/>
      <c r="D34" s="97" t="s">
        <v>181</v>
      </c>
      <c r="E34" s="33"/>
      <c r="F34" s="33">
        <v>2</v>
      </c>
      <c r="G34" s="31"/>
      <c r="H34" s="34"/>
      <c r="I34" s="34"/>
      <c r="J34" s="34"/>
      <c r="K34" s="34"/>
      <c r="L34" s="34"/>
      <c r="M34" s="35">
        <v>5</v>
      </c>
      <c r="N34" s="35">
        <v>20</v>
      </c>
      <c r="O34" s="35">
        <v>10</v>
      </c>
      <c r="P34" s="35">
        <v>25</v>
      </c>
      <c r="Q34" s="35">
        <v>2</v>
      </c>
      <c r="R34" s="47"/>
      <c r="S34" s="47"/>
      <c r="T34" s="47"/>
      <c r="U34" s="47"/>
      <c r="V34" s="47"/>
      <c r="W34" s="44"/>
      <c r="X34" s="44"/>
      <c r="Y34" s="44"/>
      <c r="Z34" s="44"/>
      <c r="AA34" s="44"/>
      <c r="AB34" s="45"/>
      <c r="AC34" s="45"/>
      <c r="AD34" s="45"/>
      <c r="AE34" s="45"/>
      <c r="AF34" s="45"/>
      <c r="AG34" s="48"/>
      <c r="AH34" s="48"/>
      <c r="AI34" s="48"/>
      <c r="AJ34" s="48"/>
      <c r="AK34" s="48"/>
      <c r="AL34" s="33">
        <f t="shared" si="9"/>
        <v>15</v>
      </c>
      <c r="AM34" s="33">
        <f t="shared" si="10"/>
        <v>60</v>
      </c>
      <c r="AN34" s="33">
        <f t="shared" si="11"/>
        <v>2</v>
      </c>
    </row>
    <row r="35" spans="1:40" s="5" customFormat="1" ht="25.5" customHeight="1" x14ac:dyDescent="0.25">
      <c r="A35" s="138" t="s">
        <v>108</v>
      </c>
      <c r="B35" s="127"/>
      <c r="C35" s="33"/>
      <c r="D35" s="33"/>
      <c r="E35" s="33"/>
      <c r="F35" s="33"/>
      <c r="G35" s="33"/>
      <c r="H35" s="54">
        <f>SUM(H26:H34)</f>
        <v>30</v>
      </c>
      <c r="I35" s="54">
        <f t="shared" ref="I35:AN35" si="12">SUM(I26:I34)</f>
        <v>100</v>
      </c>
      <c r="J35" s="54">
        <f t="shared" si="12"/>
        <v>45</v>
      </c>
      <c r="K35" s="54">
        <f t="shared" si="12"/>
        <v>110</v>
      </c>
      <c r="L35" s="54">
        <f t="shared" si="12"/>
        <v>10</v>
      </c>
      <c r="M35" s="54">
        <f t="shared" si="12"/>
        <v>30</v>
      </c>
      <c r="N35" s="54">
        <f t="shared" si="12"/>
        <v>115</v>
      </c>
      <c r="O35" s="54">
        <f t="shared" si="12"/>
        <v>50</v>
      </c>
      <c r="P35" s="54">
        <f t="shared" si="12"/>
        <v>120</v>
      </c>
      <c r="Q35" s="54">
        <f t="shared" si="12"/>
        <v>11</v>
      </c>
      <c r="R35" s="54">
        <f t="shared" si="12"/>
        <v>10</v>
      </c>
      <c r="S35" s="54">
        <f t="shared" si="12"/>
        <v>25</v>
      </c>
      <c r="T35" s="54">
        <f t="shared" si="12"/>
        <v>10</v>
      </c>
      <c r="U35" s="54">
        <f t="shared" si="12"/>
        <v>15</v>
      </c>
      <c r="V35" s="54">
        <f t="shared" si="12"/>
        <v>2</v>
      </c>
      <c r="W35" s="54">
        <f t="shared" si="12"/>
        <v>0</v>
      </c>
      <c r="X35" s="54">
        <f t="shared" si="12"/>
        <v>0</v>
      </c>
      <c r="Y35" s="54">
        <f t="shared" si="12"/>
        <v>0</v>
      </c>
      <c r="Z35" s="54">
        <f t="shared" si="12"/>
        <v>0</v>
      </c>
      <c r="AA35" s="54">
        <f t="shared" si="12"/>
        <v>0</v>
      </c>
      <c r="AB35" s="54">
        <f t="shared" si="12"/>
        <v>0</v>
      </c>
      <c r="AC35" s="54">
        <f t="shared" si="12"/>
        <v>0</v>
      </c>
      <c r="AD35" s="54">
        <f t="shared" si="12"/>
        <v>0</v>
      </c>
      <c r="AE35" s="54">
        <f t="shared" si="12"/>
        <v>0</v>
      </c>
      <c r="AF35" s="54">
        <f t="shared" si="12"/>
        <v>0</v>
      </c>
      <c r="AG35" s="54">
        <f t="shared" si="12"/>
        <v>0</v>
      </c>
      <c r="AH35" s="54">
        <f t="shared" si="12"/>
        <v>0</v>
      </c>
      <c r="AI35" s="54">
        <f t="shared" si="12"/>
        <v>0</v>
      </c>
      <c r="AJ35" s="54">
        <f t="shared" si="12"/>
        <v>0</v>
      </c>
      <c r="AK35" s="54">
        <f t="shared" si="12"/>
        <v>0</v>
      </c>
      <c r="AL35" s="54">
        <f t="shared" si="12"/>
        <v>175</v>
      </c>
      <c r="AM35" s="54">
        <f t="shared" si="12"/>
        <v>660</v>
      </c>
      <c r="AN35" s="54">
        <f t="shared" si="12"/>
        <v>23</v>
      </c>
    </row>
    <row r="36" spans="1:40" ht="21.75" customHeight="1" x14ac:dyDescent="0.25">
      <c r="A36" s="101" t="s">
        <v>56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</row>
    <row r="37" spans="1:40" ht="24.75" customHeight="1" x14ac:dyDescent="0.25">
      <c r="A37" s="46">
        <v>20</v>
      </c>
      <c r="B37" s="9" t="s">
        <v>57</v>
      </c>
      <c r="C37" s="31"/>
      <c r="D37" s="97" t="s">
        <v>182</v>
      </c>
      <c r="E37" s="33"/>
      <c r="F37" s="36">
        <v>1</v>
      </c>
      <c r="G37" s="37"/>
      <c r="H37" s="34">
        <v>10</v>
      </c>
      <c r="I37" s="55">
        <v>25</v>
      </c>
      <c r="J37" s="55">
        <v>10</v>
      </c>
      <c r="K37" s="55">
        <v>30</v>
      </c>
      <c r="L37" s="55">
        <v>3</v>
      </c>
      <c r="M37" s="35"/>
      <c r="N37" s="35"/>
      <c r="O37" s="35"/>
      <c r="P37" s="35"/>
      <c r="Q37" s="35"/>
      <c r="R37" s="47"/>
      <c r="S37" s="47"/>
      <c r="T37" s="47"/>
      <c r="U37" s="47"/>
      <c r="V37" s="47"/>
      <c r="W37" s="44"/>
      <c r="X37" s="44"/>
      <c r="Y37" s="44"/>
      <c r="Z37" s="44"/>
      <c r="AA37" s="44"/>
      <c r="AB37" s="45"/>
      <c r="AC37" s="45"/>
      <c r="AD37" s="45"/>
      <c r="AE37" s="45"/>
      <c r="AF37" s="45"/>
      <c r="AG37" s="48"/>
      <c r="AH37" s="48"/>
      <c r="AI37" s="48"/>
      <c r="AJ37" s="48"/>
      <c r="AK37" s="48"/>
      <c r="AL37" s="33">
        <f>SUM(H37,J37,M37,O37,R37,T37,W37,Y37,AB37,AD37,AG37,AI37)</f>
        <v>20</v>
      </c>
      <c r="AM37" s="33">
        <f>SUM(H37:K37,M37:P37,R37:U37,W37:Z37,AB37:AE37,AG37:AJ37)</f>
        <v>75</v>
      </c>
      <c r="AN37" s="33">
        <f t="shared" ref="AN37:AN50" si="13">SUM(L37,Q37,V37,AA37,AF37,AK37)</f>
        <v>3</v>
      </c>
    </row>
    <row r="38" spans="1:40" ht="23.25" customHeight="1" x14ac:dyDescent="0.25">
      <c r="A38" s="46">
        <v>21</v>
      </c>
      <c r="B38" s="9" t="s">
        <v>58</v>
      </c>
      <c r="C38" s="31"/>
      <c r="D38" s="97" t="s">
        <v>183</v>
      </c>
      <c r="E38" s="33">
        <v>2</v>
      </c>
      <c r="F38" s="36">
        <v>2</v>
      </c>
      <c r="G38" s="37">
        <v>2</v>
      </c>
      <c r="H38" s="34"/>
      <c r="I38" s="55"/>
      <c r="J38" s="55"/>
      <c r="K38" s="55"/>
      <c r="L38" s="55"/>
      <c r="M38" s="49">
        <v>5</v>
      </c>
      <c r="N38" s="49">
        <v>35</v>
      </c>
      <c r="O38" s="49">
        <v>10</v>
      </c>
      <c r="P38" s="49">
        <v>40</v>
      </c>
      <c r="Q38" s="49">
        <v>3</v>
      </c>
      <c r="R38" s="47"/>
      <c r="S38" s="47"/>
      <c r="T38" s="47"/>
      <c r="U38" s="47"/>
      <c r="V38" s="47"/>
      <c r="W38" s="44"/>
      <c r="X38" s="44"/>
      <c r="Y38" s="44"/>
      <c r="Z38" s="44"/>
      <c r="AA38" s="44"/>
      <c r="AB38" s="45"/>
      <c r="AC38" s="45"/>
      <c r="AD38" s="45"/>
      <c r="AE38" s="45"/>
      <c r="AF38" s="45"/>
      <c r="AG38" s="48"/>
      <c r="AH38" s="48"/>
      <c r="AI38" s="48"/>
      <c r="AJ38" s="48"/>
      <c r="AK38" s="48"/>
      <c r="AL38" s="33">
        <f t="shared" ref="AL38:AL50" si="14">SUM(H38,J38,M38,O38,R38,T38,W38,Y38,AB38,AD38,AG38,AI38)</f>
        <v>15</v>
      </c>
      <c r="AM38" s="33">
        <f t="shared" ref="AM38:AM50" si="15">SUM(H38:K38,M38:P38,R38:U38,W38:Z38,AB38:AE38,AG38:AJ38)</f>
        <v>90</v>
      </c>
      <c r="AN38" s="33">
        <f t="shared" si="13"/>
        <v>3</v>
      </c>
    </row>
    <row r="39" spans="1:40" ht="23.25" customHeight="1" x14ac:dyDescent="0.25">
      <c r="A39" s="46">
        <v>22</v>
      </c>
      <c r="B39" s="9" t="s">
        <v>59</v>
      </c>
      <c r="C39" s="31"/>
      <c r="D39" s="97" t="s">
        <v>184</v>
      </c>
      <c r="E39" s="33"/>
      <c r="F39" s="36">
        <v>4</v>
      </c>
      <c r="G39" s="37"/>
      <c r="H39" s="34"/>
      <c r="I39" s="55"/>
      <c r="J39" s="55"/>
      <c r="K39" s="55"/>
      <c r="L39" s="55"/>
      <c r="M39" s="49"/>
      <c r="N39" s="49"/>
      <c r="O39" s="49"/>
      <c r="P39" s="49"/>
      <c r="Q39" s="49"/>
      <c r="R39" s="47"/>
      <c r="S39" s="47"/>
      <c r="T39" s="47"/>
      <c r="U39" s="47"/>
      <c r="V39" s="47"/>
      <c r="W39" s="44">
        <v>5</v>
      </c>
      <c r="X39" s="44">
        <v>10</v>
      </c>
      <c r="Y39" s="44">
        <v>10</v>
      </c>
      <c r="Z39" s="44">
        <v>5</v>
      </c>
      <c r="AA39" s="44">
        <v>1</v>
      </c>
      <c r="AB39" s="45"/>
      <c r="AC39" s="45"/>
      <c r="AD39" s="45"/>
      <c r="AE39" s="45"/>
      <c r="AF39" s="45"/>
      <c r="AG39" s="48"/>
      <c r="AH39" s="48"/>
      <c r="AI39" s="48"/>
      <c r="AJ39" s="48"/>
      <c r="AK39" s="48"/>
      <c r="AL39" s="33">
        <f t="shared" si="14"/>
        <v>15</v>
      </c>
      <c r="AM39" s="33">
        <f t="shared" si="15"/>
        <v>30</v>
      </c>
      <c r="AN39" s="33">
        <f t="shared" si="13"/>
        <v>1</v>
      </c>
    </row>
    <row r="40" spans="1:40" ht="34.5" customHeight="1" x14ac:dyDescent="0.25">
      <c r="A40" s="46">
        <v>23</v>
      </c>
      <c r="B40" s="9" t="s">
        <v>60</v>
      </c>
      <c r="C40" s="31"/>
      <c r="D40" s="97" t="s">
        <v>185</v>
      </c>
      <c r="E40" s="33">
        <v>2</v>
      </c>
      <c r="F40" s="36" t="s">
        <v>123</v>
      </c>
      <c r="G40" s="37" t="s">
        <v>123</v>
      </c>
      <c r="H40" s="34"/>
      <c r="I40" s="55"/>
      <c r="J40" s="55"/>
      <c r="K40" s="55"/>
      <c r="L40" s="55"/>
      <c r="M40" s="49">
        <v>10</v>
      </c>
      <c r="N40" s="49">
        <v>10</v>
      </c>
      <c r="O40" s="49">
        <v>10</v>
      </c>
      <c r="P40" s="49">
        <v>30</v>
      </c>
      <c r="Q40" s="49">
        <v>2</v>
      </c>
      <c r="R40" s="47"/>
      <c r="S40" s="47"/>
      <c r="T40" s="47"/>
      <c r="U40" s="47"/>
      <c r="V40" s="47"/>
      <c r="W40" s="44"/>
      <c r="X40" s="44"/>
      <c r="Y40" s="44"/>
      <c r="Z40" s="44"/>
      <c r="AA40" s="44"/>
      <c r="AB40" s="45"/>
      <c r="AC40" s="45"/>
      <c r="AD40" s="45"/>
      <c r="AE40" s="45"/>
      <c r="AF40" s="45"/>
      <c r="AG40" s="48"/>
      <c r="AH40" s="48"/>
      <c r="AI40" s="48"/>
      <c r="AJ40" s="48"/>
      <c r="AK40" s="48"/>
      <c r="AL40" s="33">
        <f t="shared" si="14"/>
        <v>20</v>
      </c>
      <c r="AM40" s="33">
        <f t="shared" si="15"/>
        <v>60</v>
      </c>
      <c r="AN40" s="33">
        <f t="shared" si="13"/>
        <v>2</v>
      </c>
    </row>
    <row r="41" spans="1:40" ht="23.25" customHeight="1" x14ac:dyDescent="0.25">
      <c r="A41" s="46">
        <v>24</v>
      </c>
      <c r="B41" s="9" t="s">
        <v>61</v>
      </c>
      <c r="C41" s="31"/>
      <c r="D41" s="97" t="s">
        <v>186</v>
      </c>
      <c r="E41" s="33">
        <v>6</v>
      </c>
      <c r="F41" s="36" t="s">
        <v>98</v>
      </c>
      <c r="G41" s="37" t="s">
        <v>100</v>
      </c>
      <c r="H41" s="34"/>
      <c r="I41" s="55"/>
      <c r="J41" s="55"/>
      <c r="K41" s="55"/>
      <c r="L41" s="55"/>
      <c r="M41" s="49"/>
      <c r="N41" s="49"/>
      <c r="O41" s="49"/>
      <c r="P41" s="49"/>
      <c r="Q41" s="49"/>
      <c r="R41" s="47">
        <v>15</v>
      </c>
      <c r="S41" s="51">
        <v>25</v>
      </c>
      <c r="T41" s="51">
        <v>15</v>
      </c>
      <c r="U41" s="51">
        <v>35</v>
      </c>
      <c r="V41" s="47">
        <v>3</v>
      </c>
      <c r="W41" s="44">
        <v>10</v>
      </c>
      <c r="X41" s="44">
        <v>30</v>
      </c>
      <c r="Y41" s="44">
        <v>10</v>
      </c>
      <c r="Z41" s="44">
        <v>40</v>
      </c>
      <c r="AA41" s="44">
        <v>3</v>
      </c>
      <c r="AB41" s="45">
        <v>10</v>
      </c>
      <c r="AC41" s="45">
        <v>15</v>
      </c>
      <c r="AD41" s="45">
        <v>15</v>
      </c>
      <c r="AE41" s="45">
        <v>50</v>
      </c>
      <c r="AF41" s="45">
        <v>3</v>
      </c>
      <c r="AG41" s="48"/>
      <c r="AH41" s="48"/>
      <c r="AI41" s="48">
        <v>20</v>
      </c>
      <c r="AJ41" s="48">
        <v>70</v>
      </c>
      <c r="AK41" s="48">
        <v>3</v>
      </c>
      <c r="AL41" s="33">
        <f t="shared" si="14"/>
        <v>95</v>
      </c>
      <c r="AM41" s="33">
        <f t="shared" si="15"/>
        <v>360</v>
      </c>
      <c r="AN41" s="33">
        <f t="shared" si="13"/>
        <v>12</v>
      </c>
    </row>
    <row r="42" spans="1:40" ht="33.75" customHeight="1" x14ac:dyDescent="0.25">
      <c r="A42" s="46">
        <v>25</v>
      </c>
      <c r="B42" s="9" t="s">
        <v>63</v>
      </c>
      <c r="C42" s="31"/>
      <c r="D42" s="97" t="s">
        <v>187</v>
      </c>
      <c r="E42" s="33">
        <v>6</v>
      </c>
      <c r="F42" s="37" t="s">
        <v>99</v>
      </c>
      <c r="G42" s="37" t="s">
        <v>99</v>
      </c>
      <c r="H42" s="34">
        <v>10</v>
      </c>
      <c r="I42" s="55">
        <v>30</v>
      </c>
      <c r="J42" s="55">
        <v>20</v>
      </c>
      <c r="K42" s="55"/>
      <c r="L42" s="55">
        <v>2</v>
      </c>
      <c r="M42" s="49">
        <v>10</v>
      </c>
      <c r="N42" s="49">
        <v>20</v>
      </c>
      <c r="O42" s="49">
        <v>20</v>
      </c>
      <c r="P42" s="49">
        <v>10</v>
      </c>
      <c r="Q42" s="49">
        <v>2</v>
      </c>
      <c r="R42" s="47">
        <v>10</v>
      </c>
      <c r="S42" s="51">
        <v>20</v>
      </c>
      <c r="T42" s="51">
        <v>20</v>
      </c>
      <c r="U42" s="51">
        <v>10</v>
      </c>
      <c r="V42" s="47">
        <v>2</v>
      </c>
      <c r="W42" s="44">
        <v>10</v>
      </c>
      <c r="X42" s="44">
        <v>20</v>
      </c>
      <c r="Y42" s="50">
        <v>20</v>
      </c>
      <c r="Z42" s="50">
        <v>10</v>
      </c>
      <c r="AA42" s="44">
        <v>2</v>
      </c>
      <c r="AB42" s="45">
        <v>10</v>
      </c>
      <c r="AC42" s="45">
        <v>10</v>
      </c>
      <c r="AD42" s="52">
        <v>20</v>
      </c>
      <c r="AE42" s="45">
        <v>20</v>
      </c>
      <c r="AF42" s="45">
        <v>2</v>
      </c>
      <c r="AG42" s="48">
        <v>10</v>
      </c>
      <c r="AH42" s="48">
        <v>10</v>
      </c>
      <c r="AI42" s="53">
        <v>30</v>
      </c>
      <c r="AJ42" s="48">
        <v>10</v>
      </c>
      <c r="AK42" s="48">
        <v>2</v>
      </c>
      <c r="AL42" s="33">
        <f t="shared" si="14"/>
        <v>190</v>
      </c>
      <c r="AM42" s="33">
        <f t="shared" si="15"/>
        <v>360</v>
      </c>
      <c r="AN42" s="33">
        <f t="shared" si="13"/>
        <v>12</v>
      </c>
    </row>
    <row r="43" spans="1:40" ht="23.25" customHeight="1" x14ac:dyDescent="0.25">
      <c r="A43" s="46">
        <v>26</v>
      </c>
      <c r="B43" s="9" t="s">
        <v>65</v>
      </c>
      <c r="C43" s="31"/>
      <c r="D43" s="97" t="s">
        <v>188</v>
      </c>
      <c r="E43" s="33">
        <v>5</v>
      </c>
      <c r="F43" s="36" t="s">
        <v>100</v>
      </c>
      <c r="G43" s="37" t="s">
        <v>100</v>
      </c>
      <c r="H43" s="34"/>
      <c r="I43" s="55"/>
      <c r="J43" s="55"/>
      <c r="K43" s="55"/>
      <c r="L43" s="55"/>
      <c r="M43" s="49"/>
      <c r="N43" s="49"/>
      <c r="O43" s="49"/>
      <c r="P43" s="49"/>
      <c r="Q43" s="49"/>
      <c r="R43" s="47">
        <v>10</v>
      </c>
      <c r="S43" s="51">
        <v>30</v>
      </c>
      <c r="T43" s="51">
        <v>10</v>
      </c>
      <c r="U43" s="51">
        <v>10</v>
      </c>
      <c r="V43" s="47">
        <v>2</v>
      </c>
      <c r="W43" s="44">
        <v>10</v>
      </c>
      <c r="X43" s="44">
        <v>20</v>
      </c>
      <c r="Y43" s="50">
        <v>10</v>
      </c>
      <c r="Z43" s="50">
        <v>20</v>
      </c>
      <c r="AA43" s="44">
        <v>2</v>
      </c>
      <c r="AB43" s="45">
        <v>10</v>
      </c>
      <c r="AC43" s="45">
        <v>20</v>
      </c>
      <c r="AD43" s="45">
        <v>10</v>
      </c>
      <c r="AE43" s="45">
        <v>20</v>
      </c>
      <c r="AF43" s="45">
        <v>2</v>
      </c>
      <c r="AG43" s="48"/>
      <c r="AH43" s="48"/>
      <c r="AI43" s="48"/>
      <c r="AJ43" s="48"/>
      <c r="AK43" s="48"/>
      <c r="AL43" s="33">
        <f t="shared" ref="AL43:AL46" si="16">SUM(H43,J43,M43,O43,R43,T43,W43,Y43,AB43,AD43,AG43,AI43)</f>
        <v>60</v>
      </c>
      <c r="AM43" s="33">
        <f t="shared" ref="AM43:AM46" si="17">SUM(H43:K43,M43:P43,R43:U43,W43:Z43,AB43:AE43,AG43:AJ43)</f>
        <v>180</v>
      </c>
      <c r="AN43" s="33">
        <f t="shared" ref="AN43:AN46" si="18">SUM(L43,Q43,V43,AA43,AF43,AK43)</f>
        <v>6</v>
      </c>
    </row>
    <row r="44" spans="1:40" ht="25.5" customHeight="1" x14ac:dyDescent="0.25">
      <c r="A44" s="46">
        <v>27</v>
      </c>
      <c r="B44" s="9" t="s">
        <v>66</v>
      </c>
      <c r="C44" s="31"/>
      <c r="D44" s="97" t="s">
        <v>189</v>
      </c>
      <c r="E44" s="33">
        <v>6</v>
      </c>
      <c r="F44" s="36" t="s">
        <v>101</v>
      </c>
      <c r="G44" s="37" t="s">
        <v>101</v>
      </c>
      <c r="H44" s="34"/>
      <c r="I44" s="55"/>
      <c r="J44" s="55"/>
      <c r="K44" s="55"/>
      <c r="L44" s="55"/>
      <c r="M44" s="49"/>
      <c r="N44" s="49"/>
      <c r="O44" s="49"/>
      <c r="P44" s="49"/>
      <c r="Q44" s="49"/>
      <c r="R44" s="47"/>
      <c r="S44" s="51"/>
      <c r="T44" s="51"/>
      <c r="U44" s="51"/>
      <c r="V44" s="47"/>
      <c r="W44" s="44">
        <v>5</v>
      </c>
      <c r="X44" s="44">
        <v>5</v>
      </c>
      <c r="Y44" s="50">
        <v>10</v>
      </c>
      <c r="Z44" s="50">
        <v>10</v>
      </c>
      <c r="AA44" s="44">
        <v>1</v>
      </c>
      <c r="AB44" s="45">
        <v>5</v>
      </c>
      <c r="AC44" s="45">
        <v>5</v>
      </c>
      <c r="AD44" s="45">
        <v>10</v>
      </c>
      <c r="AE44" s="45">
        <v>10</v>
      </c>
      <c r="AF44" s="45">
        <v>1</v>
      </c>
      <c r="AG44" s="48">
        <v>10</v>
      </c>
      <c r="AH44" s="48">
        <v>20</v>
      </c>
      <c r="AI44" s="48">
        <v>10</v>
      </c>
      <c r="AJ44" s="48">
        <v>20</v>
      </c>
      <c r="AK44" s="48">
        <v>2</v>
      </c>
      <c r="AL44" s="33">
        <f t="shared" si="16"/>
        <v>50</v>
      </c>
      <c r="AM44" s="33">
        <f t="shared" si="17"/>
        <v>120</v>
      </c>
      <c r="AN44" s="33">
        <f t="shared" si="18"/>
        <v>4</v>
      </c>
    </row>
    <row r="45" spans="1:40" ht="26.25" customHeight="1" x14ac:dyDescent="0.25">
      <c r="A45" s="46">
        <v>28</v>
      </c>
      <c r="B45" s="9" t="s">
        <v>67</v>
      </c>
      <c r="C45" s="31"/>
      <c r="D45" s="97" t="s">
        <v>190</v>
      </c>
      <c r="E45" s="33">
        <v>6</v>
      </c>
      <c r="F45" s="36" t="s">
        <v>225</v>
      </c>
      <c r="G45" s="37" t="s">
        <v>225</v>
      </c>
      <c r="H45" s="34"/>
      <c r="I45" s="55"/>
      <c r="J45" s="55"/>
      <c r="K45" s="55"/>
      <c r="L45" s="55"/>
      <c r="M45" s="49"/>
      <c r="N45" s="49"/>
      <c r="O45" s="49"/>
      <c r="P45" s="49"/>
      <c r="Q45" s="49"/>
      <c r="R45" s="47"/>
      <c r="S45" s="51"/>
      <c r="T45" s="51"/>
      <c r="U45" s="51"/>
      <c r="V45" s="47"/>
      <c r="W45" s="44"/>
      <c r="X45" s="44"/>
      <c r="Y45" s="50"/>
      <c r="Z45" s="50"/>
      <c r="AA45" s="44"/>
      <c r="AB45" s="45">
        <v>5</v>
      </c>
      <c r="AC45" s="45">
        <v>10</v>
      </c>
      <c r="AD45" s="45">
        <v>10</v>
      </c>
      <c r="AE45" s="45">
        <v>5</v>
      </c>
      <c r="AF45" s="45">
        <v>1</v>
      </c>
      <c r="AG45" s="48">
        <v>10</v>
      </c>
      <c r="AH45" s="48">
        <v>20</v>
      </c>
      <c r="AI45" s="48">
        <v>10</v>
      </c>
      <c r="AJ45" s="48">
        <v>20</v>
      </c>
      <c r="AK45" s="48">
        <v>2</v>
      </c>
      <c r="AL45" s="33">
        <f t="shared" si="16"/>
        <v>35</v>
      </c>
      <c r="AM45" s="33">
        <f t="shared" si="17"/>
        <v>90</v>
      </c>
      <c r="AN45" s="33">
        <f t="shared" si="18"/>
        <v>3</v>
      </c>
    </row>
    <row r="46" spans="1:40" ht="29.25" customHeight="1" x14ac:dyDescent="0.25">
      <c r="A46" s="46">
        <v>29</v>
      </c>
      <c r="B46" s="9" t="s">
        <v>68</v>
      </c>
      <c r="C46" s="31"/>
      <c r="D46" s="97" t="s">
        <v>191</v>
      </c>
      <c r="E46" s="33"/>
      <c r="F46" s="36">
        <v>5</v>
      </c>
      <c r="G46" s="37"/>
      <c r="H46" s="34"/>
      <c r="I46" s="55"/>
      <c r="J46" s="55"/>
      <c r="K46" s="55"/>
      <c r="L46" s="55"/>
      <c r="M46" s="49"/>
      <c r="N46" s="49"/>
      <c r="O46" s="49"/>
      <c r="P46" s="49"/>
      <c r="Q46" s="49"/>
      <c r="R46" s="47"/>
      <c r="S46" s="51"/>
      <c r="T46" s="51"/>
      <c r="U46" s="51"/>
      <c r="V46" s="47"/>
      <c r="W46" s="44"/>
      <c r="X46" s="44"/>
      <c r="Y46" s="50"/>
      <c r="Z46" s="50"/>
      <c r="AA46" s="44"/>
      <c r="AB46" s="45">
        <v>10</v>
      </c>
      <c r="AC46" s="45">
        <v>5</v>
      </c>
      <c r="AD46" s="45">
        <v>10</v>
      </c>
      <c r="AE46" s="45">
        <v>5</v>
      </c>
      <c r="AF46" s="45">
        <v>1</v>
      </c>
      <c r="AG46" s="48"/>
      <c r="AH46" s="48"/>
      <c r="AI46" s="48"/>
      <c r="AJ46" s="48"/>
      <c r="AK46" s="48"/>
      <c r="AL46" s="33">
        <f t="shared" si="16"/>
        <v>20</v>
      </c>
      <c r="AM46" s="33">
        <f t="shared" si="17"/>
        <v>30</v>
      </c>
      <c r="AN46" s="33">
        <f t="shared" si="18"/>
        <v>1</v>
      </c>
    </row>
    <row r="47" spans="1:40" ht="24.75" customHeight="1" x14ac:dyDescent="0.25">
      <c r="A47" s="46">
        <v>30</v>
      </c>
      <c r="B47" s="9" t="s">
        <v>70</v>
      </c>
      <c r="C47" s="31"/>
      <c r="D47" s="97" t="s">
        <v>192</v>
      </c>
      <c r="E47" s="33">
        <v>6</v>
      </c>
      <c r="F47" s="36" t="s">
        <v>107</v>
      </c>
      <c r="G47" s="37" t="s">
        <v>107</v>
      </c>
      <c r="H47" s="34"/>
      <c r="I47" s="55"/>
      <c r="J47" s="55"/>
      <c r="K47" s="55"/>
      <c r="L47" s="55"/>
      <c r="M47" s="49"/>
      <c r="N47" s="49"/>
      <c r="O47" s="49"/>
      <c r="P47" s="49"/>
      <c r="Q47" s="49"/>
      <c r="R47" s="47"/>
      <c r="S47" s="51"/>
      <c r="T47" s="51"/>
      <c r="U47" s="51"/>
      <c r="V47" s="47"/>
      <c r="W47" s="44"/>
      <c r="X47" s="44"/>
      <c r="Y47" s="50"/>
      <c r="Z47" s="50"/>
      <c r="AA47" s="44"/>
      <c r="AB47" s="45">
        <v>10</v>
      </c>
      <c r="AC47" s="45">
        <v>20</v>
      </c>
      <c r="AD47" s="45">
        <v>20</v>
      </c>
      <c r="AE47" s="45">
        <v>10</v>
      </c>
      <c r="AF47" s="45">
        <v>2</v>
      </c>
      <c r="AG47" s="48">
        <v>10</v>
      </c>
      <c r="AH47" s="48">
        <v>30</v>
      </c>
      <c r="AI47" s="48">
        <v>20</v>
      </c>
      <c r="AJ47" s="48">
        <v>30</v>
      </c>
      <c r="AK47" s="48">
        <v>3</v>
      </c>
      <c r="AL47" s="33">
        <f t="shared" si="14"/>
        <v>60</v>
      </c>
      <c r="AM47" s="33">
        <f t="shared" si="15"/>
        <v>150</v>
      </c>
      <c r="AN47" s="33">
        <f t="shared" si="13"/>
        <v>5</v>
      </c>
    </row>
    <row r="48" spans="1:40" ht="30.75" customHeight="1" x14ac:dyDescent="0.25">
      <c r="A48" s="46">
        <v>31</v>
      </c>
      <c r="B48" s="9" t="s">
        <v>72</v>
      </c>
      <c r="C48" s="31"/>
      <c r="D48" s="97" t="s">
        <v>193</v>
      </c>
      <c r="E48" s="33"/>
      <c r="F48" s="36">
        <v>5</v>
      </c>
      <c r="G48" s="37"/>
      <c r="H48" s="34"/>
      <c r="I48" s="55"/>
      <c r="J48" s="55"/>
      <c r="K48" s="55"/>
      <c r="L48" s="55"/>
      <c r="M48" s="49"/>
      <c r="N48" s="49"/>
      <c r="O48" s="49"/>
      <c r="P48" s="49"/>
      <c r="Q48" s="49"/>
      <c r="R48" s="47"/>
      <c r="S48" s="51"/>
      <c r="T48" s="51"/>
      <c r="U48" s="51"/>
      <c r="V48" s="47"/>
      <c r="W48" s="44"/>
      <c r="X48" s="44"/>
      <c r="Y48" s="50"/>
      <c r="Z48" s="50"/>
      <c r="AA48" s="44"/>
      <c r="AB48" s="45">
        <v>15</v>
      </c>
      <c r="AC48" s="45"/>
      <c r="AD48" s="45">
        <v>10</v>
      </c>
      <c r="AE48" s="45">
        <v>5</v>
      </c>
      <c r="AF48" s="45">
        <v>1</v>
      </c>
      <c r="AG48" s="48"/>
      <c r="AH48" s="48"/>
      <c r="AI48" s="48"/>
      <c r="AJ48" s="48"/>
      <c r="AK48" s="48"/>
      <c r="AL48" s="33">
        <f t="shared" si="14"/>
        <v>25</v>
      </c>
      <c r="AM48" s="33">
        <f t="shared" si="15"/>
        <v>30</v>
      </c>
      <c r="AN48" s="33">
        <f t="shared" si="13"/>
        <v>1</v>
      </c>
    </row>
    <row r="49" spans="1:40" ht="45" customHeight="1" x14ac:dyDescent="0.25">
      <c r="A49" s="46">
        <v>32</v>
      </c>
      <c r="B49" s="9" t="s">
        <v>74</v>
      </c>
      <c r="C49" s="31"/>
      <c r="D49" s="97" t="s">
        <v>194</v>
      </c>
      <c r="E49" s="33"/>
      <c r="F49" s="36" t="s">
        <v>109</v>
      </c>
      <c r="G49" s="37"/>
      <c r="H49" s="34"/>
      <c r="I49" s="55"/>
      <c r="J49" s="55">
        <v>30</v>
      </c>
      <c r="K49" s="55"/>
      <c r="L49" s="55">
        <v>1</v>
      </c>
      <c r="M49" s="49"/>
      <c r="N49" s="49"/>
      <c r="O49" s="49">
        <v>30</v>
      </c>
      <c r="P49" s="49"/>
      <c r="Q49" s="49">
        <v>1</v>
      </c>
      <c r="R49" s="47"/>
      <c r="S49" s="51"/>
      <c r="T49" s="51">
        <v>30</v>
      </c>
      <c r="U49" s="51"/>
      <c r="V49" s="47">
        <v>1</v>
      </c>
      <c r="W49" s="44"/>
      <c r="X49" s="44"/>
      <c r="Y49" s="50">
        <v>60</v>
      </c>
      <c r="Z49" s="50"/>
      <c r="AA49" s="44">
        <v>2</v>
      </c>
      <c r="AB49" s="45"/>
      <c r="AC49" s="45"/>
      <c r="AD49" s="45"/>
      <c r="AE49" s="45"/>
      <c r="AF49" s="45"/>
      <c r="AG49" s="48"/>
      <c r="AH49" s="48"/>
      <c r="AI49" s="48"/>
      <c r="AJ49" s="48"/>
      <c r="AK49" s="48"/>
      <c r="AL49" s="33">
        <f t="shared" si="14"/>
        <v>150</v>
      </c>
      <c r="AM49" s="33">
        <f t="shared" si="15"/>
        <v>150</v>
      </c>
      <c r="AN49" s="33">
        <f t="shared" si="13"/>
        <v>5</v>
      </c>
    </row>
    <row r="50" spans="1:40" ht="57" customHeight="1" x14ac:dyDescent="0.25">
      <c r="A50" s="46">
        <v>33</v>
      </c>
      <c r="B50" s="9" t="s">
        <v>83</v>
      </c>
      <c r="C50" s="31"/>
      <c r="D50" s="97" t="s">
        <v>195</v>
      </c>
      <c r="E50" s="33"/>
      <c r="F50" s="36" t="s">
        <v>96</v>
      </c>
      <c r="G50" s="37"/>
      <c r="H50" s="34"/>
      <c r="I50" s="34"/>
      <c r="J50" s="34"/>
      <c r="K50" s="34"/>
      <c r="L50" s="34"/>
      <c r="M50" s="35">
        <v>10</v>
      </c>
      <c r="N50" s="35">
        <v>20</v>
      </c>
      <c r="O50" s="35"/>
      <c r="P50" s="35"/>
      <c r="Q50" s="35">
        <v>1</v>
      </c>
      <c r="R50" s="47">
        <v>10</v>
      </c>
      <c r="S50" s="47">
        <v>20</v>
      </c>
      <c r="T50" s="47"/>
      <c r="U50" s="47"/>
      <c r="V50" s="47">
        <v>1</v>
      </c>
      <c r="W50" s="44"/>
      <c r="X50" s="44"/>
      <c r="Y50" s="44"/>
      <c r="Z50" s="44"/>
      <c r="AA50" s="44"/>
      <c r="AB50" s="45"/>
      <c r="AC50" s="45"/>
      <c r="AD50" s="45"/>
      <c r="AE50" s="45"/>
      <c r="AF50" s="45"/>
      <c r="AG50" s="48"/>
      <c r="AH50" s="48"/>
      <c r="AI50" s="48"/>
      <c r="AJ50" s="48"/>
      <c r="AK50" s="48"/>
      <c r="AL50" s="33">
        <f t="shared" si="14"/>
        <v>20</v>
      </c>
      <c r="AM50" s="33">
        <f t="shared" si="15"/>
        <v>60</v>
      </c>
      <c r="AN50" s="33">
        <f t="shared" si="13"/>
        <v>2</v>
      </c>
    </row>
    <row r="51" spans="1:40" s="5" customFormat="1" ht="27.75" customHeight="1" x14ac:dyDescent="0.25">
      <c r="A51" s="138" t="s">
        <v>16</v>
      </c>
      <c r="B51" s="127"/>
      <c r="C51" s="33"/>
      <c r="D51" s="33"/>
      <c r="E51" s="33"/>
      <c r="F51" s="33"/>
      <c r="G51" s="33"/>
      <c r="H51" s="54">
        <f>SUM(H37:H50)</f>
        <v>20</v>
      </c>
      <c r="I51" s="54">
        <f t="shared" ref="I51:AN51" si="19">SUM(I37:I50)</f>
        <v>55</v>
      </c>
      <c r="J51" s="54">
        <f t="shared" si="19"/>
        <v>60</v>
      </c>
      <c r="K51" s="54">
        <f t="shared" si="19"/>
        <v>30</v>
      </c>
      <c r="L51" s="54">
        <f t="shared" si="19"/>
        <v>6</v>
      </c>
      <c r="M51" s="54">
        <f t="shared" si="19"/>
        <v>35</v>
      </c>
      <c r="N51" s="54">
        <f t="shared" si="19"/>
        <v>85</v>
      </c>
      <c r="O51" s="54">
        <f t="shared" si="19"/>
        <v>70</v>
      </c>
      <c r="P51" s="54">
        <f t="shared" si="19"/>
        <v>80</v>
      </c>
      <c r="Q51" s="54">
        <f t="shared" si="19"/>
        <v>9</v>
      </c>
      <c r="R51" s="54">
        <f t="shared" si="19"/>
        <v>45</v>
      </c>
      <c r="S51" s="54">
        <f t="shared" si="19"/>
        <v>95</v>
      </c>
      <c r="T51" s="54">
        <f t="shared" si="19"/>
        <v>75</v>
      </c>
      <c r="U51" s="54">
        <f t="shared" si="19"/>
        <v>55</v>
      </c>
      <c r="V51" s="54">
        <f t="shared" si="19"/>
        <v>9</v>
      </c>
      <c r="W51" s="54">
        <f t="shared" si="19"/>
        <v>40</v>
      </c>
      <c r="X51" s="54">
        <f t="shared" si="19"/>
        <v>85</v>
      </c>
      <c r="Y51" s="54">
        <f t="shared" si="19"/>
        <v>120</v>
      </c>
      <c r="Z51" s="54">
        <f t="shared" si="19"/>
        <v>85</v>
      </c>
      <c r="AA51" s="54">
        <f t="shared" si="19"/>
        <v>11</v>
      </c>
      <c r="AB51" s="54">
        <f t="shared" si="19"/>
        <v>75</v>
      </c>
      <c r="AC51" s="54">
        <f t="shared" si="19"/>
        <v>85</v>
      </c>
      <c r="AD51" s="54">
        <f t="shared" si="19"/>
        <v>105</v>
      </c>
      <c r="AE51" s="54">
        <f t="shared" si="19"/>
        <v>125</v>
      </c>
      <c r="AF51" s="54">
        <f t="shared" si="19"/>
        <v>13</v>
      </c>
      <c r="AG51" s="54">
        <f t="shared" si="19"/>
        <v>40</v>
      </c>
      <c r="AH51" s="54">
        <f t="shared" si="19"/>
        <v>80</v>
      </c>
      <c r="AI51" s="54">
        <f t="shared" si="19"/>
        <v>90</v>
      </c>
      <c r="AJ51" s="54">
        <f t="shared" si="19"/>
        <v>150</v>
      </c>
      <c r="AK51" s="54">
        <f t="shared" si="19"/>
        <v>12</v>
      </c>
      <c r="AL51" s="54">
        <f t="shared" si="19"/>
        <v>775</v>
      </c>
      <c r="AM51" s="54">
        <f t="shared" si="19"/>
        <v>1785</v>
      </c>
      <c r="AN51" s="54">
        <f t="shared" si="19"/>
        <v>60</v>
      </c>
    </row>
    <row r="52" spans="1:40" ht="27" customHeight="1" x14ac:dyDescent="0.25">
      <c r="A52" s="137" t="s">
        <v>27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</row>
    <row r="53" spans="1:40" ht="33" customHeight="1" x14ac:dyDescent="0.25">
      <c r="A53" s="46">
        <v>34</v>
      </c>
      <c r="B53" s="9" t="s">
        <v>81</v>
      </c>
      <c r="C53" s="31"/>
      <c r="D53" s="97" t="s">
        <v>196</v>
      </c>
      <c r="E53" s="33"/>
      <c r="F53" s="31">
        <v>3</v>
      </c>
      <c r="G53" s="31"/>
      <c r="H53" s="34"/>
      <c r="I53" s="34"/>
      <c r="J53" s="34"/>
      <c r="K53" s="34"/>
      <c r="L53" s="34"/>
      <c r="M53" s="35"/>
      <c r="N53" s="35"/>
      <c r="O53" s="35"/>
      <c r="P53" s="35"/>
      <c r="Q53" s="35"/>
      <c r="R53" s="47">
        <v>10</v>
      </c>
      <c r="S53" s="47">
        <v>20</v>
      </c>
      <c r="T53" s="47"/>
      <c r="U53" s="47"/>
      <c r="V53" s="47">
        <v>1</v>
      </c>
      <c r="W53" s="44"/>
      <c r="X53" s="44"/>
      <c r="Y53" s="44"/>
      <c r="Z53" s="44"/>
      <c r="AA53" s="44"/>
      <c r="AB53" s="45"/>
      <c r="AC53" s="45"/>
      <c r="AD53" s="45"/>
      <c r="AE53" s="45"/>
      <c r="AF53" s="45"/>
      <c r="AG53" s="48"/>
      <c r="AH53" s="48"/>
      <c r="AI53" s="48"/>
      <c r="AJ53" s="48"/>
      <c r="AK53" s="48"/>
      <c r="AL53" s="33">
        <f>SUM(H53,J53,M53,O53,R53,T53,W53,Y53,AB53,AD53,AG53,AI53)</f>
        <v>10</v>
      </c>
      <c r="AM53" s="33">
        <f>SUM(H53:K53,M53:P53,R53:U53,W53:Z53,AB53:AE53,AG53:AJ53)</f>
        <v>30</v>
      </c>
      <c r="AN53" s="33">
        <f>SUM(L53,Q53,V53,AA53,AF53,AK53)</f>
        <v>1</v>
      </c>
    </row>
    <row r="54" spans="1:40" ht="36.75" customHeight="1" x14ac:dyDescent="0.25">
      <c r="A54" s="46">
        <v>35</v>
      </c>
      <c r="B54" s="9" t="s">
        <v>82</v>
      </c>
      <c r="C54" s="31"/>
      <c r="D54" s="97" t="s">
        <v>197</v>
      </c>
      <c r="E54" s="33"/>
      <c r="F54" s="37" t="s">
        <v>98</v>
      </c>
      <c r="G54" s="31"/>
      <c r="H54" s="34"/>
      <c r="I54" s="34"/>
      <c r="J54" s="34"/>
      <c r="K54" s="34"/>
      <c r="L54" s="34"/>
      <c r="M54" s="35"/>
      <c r="N54" s="35"/>
      <c r="O54" s="35"/>
      <c r="P54" s="35"/>
      <c r="Q54" s="35"/>
      <c r="R54" s="47"/>
      <c r="S54" s="47"/>
      <c r="T54" s="47">
        <v>30</v>
      </c>
      <c r="U54" s="47">
        <v>30</v>
      </c>
      <c r="V54" s="47">
        <v>2</v>
      </c>
      <c r="W54" s="44"/>
      <c r="X54" s="44"/>
      <c r="Y54" s="44">
        <v>30</v>
      </c>
      <c r="Z54" s="44">
        <v>30</v>
      </c>
      <c r="AA54" s="44">
        <v>2</v>
      </c>
      <c r="AB54" s="45"/>
      <c r="AC54" s="45"/>
      <c r="AD54" s="45">
        <v>30</v>
      </c>
      <c r="AE54" s="45">
        <v>30</v>
      </c>
      <c r="AF54" s="45">
        <v>2</v>
      </c>
      <c r="AG54" s="48"/>
      <c r="AH54" s="48"/>
      <c r="AI54" s="48">
        <v>30</v>
      </c>
      <c r="AJ54" s="48">
        <v>30</v>
      </c>
      <c r="AK54" s="48">
        <v>2</v>
      </c>
      <c r="AL54" s="33">
        <f>SUM(H54,J54,M54,O54,R54,T54,W54,Y54,AB54,AD54,AG54,AI54)</f>
        <v>120</v>
      </c>
      <c r="AM54" s="33">
        <f>SUM(H54:K54,M54:P54,R54:U54,W54:Z54,AB54:AE54,AG54:AJ54)</f>
        <v>240</v>
      </c>
      <c r="AN54" s="33">
        <f>SUM(L54,Q54,V54,AA54,AF54,AK54)</f>
        <v>8</v>
      </c>
    </row>
    <row r="55" spans="1:40" ht="24.75" customHeight="1" x14ac:dyDescent="0.25">
      <c r="A55" s="191" t="s">
        <v>224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7"/>
    </row>
    <row r="56" spans="1:40" ht="33.75" customHeight="1" x14ac:dyDescent="0.25">
      <c r="A56" s="46">
        <v>36</v>
      </c>
      <c r="B56" s="9" t="s">
        <v>78</v>
      </c>
      <c r="C56" s="31"/>
      <c r="D56" s="97" t="s">
        <v>198</v>
      </c>
      <c r="E56" s="33"/>
      <c r="F56" s="37" t="s">
        <v>98</v>
      </c>
      <c r="G56" s="31"/>
      <c r="H56" s="34"/>
      <c r="I56" s="34"/>
      <c r="J56" s="34"/>
      <c r="K56" s="34"/>
      <c r="L56" s="34"/>
      <c r="M56" s="35"/>
      <c r="N56" s="35"/>
      <c r="O56" s="35"/>
      <c r="P56" s="35"/>
      <c r="Q56" s="35"/>
      <c r="R56" s="47"/>
      <c r="S56" s="47"/>
      <c r="T56" s="47">
        <v>180</v>
      </c>
      <c r="U56" s="47"/>
      <c r="V56" s="47">
        <v>6</v>
      </c>
      <c r="W56" s="44"/>
      <c r="X56" s="44"/>
      <c r="Y56" s="44">
        <v>180</v>
      </c>
      <c r="Z56" s="44"/>
      <c r="AA56" s="44">
        <v>6</v>
      </c>
      <c r="AB56" s="45"/>
      <c r="AC56" s="45"/>
      <c r="AD56" s="45">
        <v>180</v>
      </c>
      <c r="AE56" s="45"/>
      <c r="AF56" s="45">
        <v>6</v>
      </c>
      <c r="AG56" s="48"/>
      <c r="AH56" s="48"/>
      <c r="AI56" s="48">
        <v>180</v>
      </c>
      <c r="AJ56" s="48"/>
      <c r="AK56" s="48">
        <v>6</v>
      </c>
      <c r="AL56" s="33">
        <f>SUM(H56:J56,M56:O56,R56:T56,W56:Y56,AB56:AD56,AG56:AI56)</f>
        <v>720</v>
      </c>
      <c r="AM56" s="33">
        <f>SUM(H56:K56,M56:P56,R56:U56,W56:Z56,AB56:AE56,AG56:AJ56)</f>
        <v>720</v>
      </c>
      <c r="AN56" s="33">
        <f>SUM(L56,Q56,V56,AA56,AF56,AK56)</f>
        <v>24</v>
      </c>
    </row>
    <row r="57" spans="1:40" ht="25.5" customHeight="1" x14ac:dyDescent="0.25">
      <c r="A57" s="138" t="s">
        <v>108</v>
      </c>
      <c r="B57" s="127"/>
      <c r="C57" s="33"/>
      <c r="D57" s="33"/>
      <c r="E57" s="33"/>
      <c r="F57" s="33"/>
      <c r="G57" s="33"/>
      <c r="H57" s="54">
        <f t="shared" ref="H57:AN57" si="20">SUM(H53:H56)</f>
        <v>0</v>
      </c>
      <c r="I57" s="54">
        <f t="shared" si="20"/>
        <v>0</v>
      </c>
      <c r="J57" s="54">
        <f t="shared" si="20"/>
        <v>0</v>
      </c>
      <c r="K57" s="54">
        <f t="shared" si="20"/>
        <v>0</v>
      </c>
      <c r="L57" s="54">
        <f t="shared" si="20"/>
        <v>0</v>
      </c>
      <c r="M57" s="54">
        <f t="shared" si="20"/>
        <v>0</v>
      </c>
      <c r="N57" s="54">
        <f t="shared" si="20"/>
        <v>0</v>
      </c>
      <c r="O57" s="54">
        <f t="shared" si="20"/>
        <v>0</v>
      </c>
      <c r="P57" s="54">
        <f t="shared" si="20"/>
        <v>0</v>
      </c>
      <c r="Q57" s="54">
        <f t="shared" si="20"/>
        <v>0</v>
      </c>
      <c r="R57" s="54">
        <f t="shared" si="20"/>
        <v>10</v>
      </c>
      <c r="S57" s="54">
        <f t="shared" si="20"/>
        <v>20</v>
      </c>
      <c r="T57" s="54">
        <f t="shared" si="20"/>
        <v>210</v>
      </c>
      <c r="U57" s="54">
        <f t="shared" si="20"/>
        <v>30</v>
      </c>
      <c r="V57" s="54">
        <f t="shared" si="20"/>
        <v>9</v>
      </c>
      <c r="W57" s="54">
        <f t="shared" si="20"/>
        <v>0</v>
      </c>
      <c r="X57" s="54">
        <f t="shared" si="20"/>
        <v>0</v>
      </c>
      <c r="Y57" s="54">
        <f t="shared" si="20"/>
        <v>210</v>
      </c>
      <c r="Z57" s="54">
        <f t="shared" si="20"/>
        <v>30</v>
      </c>
      <c r="AA57" s="54">
        <f t="shared" si="20"/>
        <v>8</v>
      </c>
      <c r="AB57" s="54">
        <f t="shared" si="20"/>
        <v>0</v>
      </c>
      <c r="AC57" s="54">
        <f t="shared" si="20"/>
        <v>0</v>
      </c>
      <c r="AD57" s="54">
        <f t="shared" si="20"/>
        <v>210</v>
      </c>
      <c r="AE57" s="54">
        <f t="shared" si="20"/>
        <v>30</v>
      </c>
      <c r="AF57" s="54">
        <f t="shared" si="20"/>
        <v>8</v>
      </c>
      <c r="AG57" s="54">
        <f t="shared" si="20"/>
        <v>0</v>
      </c>
      <c r="AH57" s="54">
        <f t="shared" si="20"/>
        <v>0</v>
      </c>
      <c r="AI57" s="54">
        <f t="shared" si="20"/>
        <v>210</v>
      </c>
      <c r="AJ57" s="54">
        <f t="shared" si="20"/>
        <v>30</v>
      </c>
      <c r="AK57" s="54">
        <f t="shared" si="20"/>
        <v>8</v>
      </c>
      <c r="AL57" s="54">
        <f t="shared" si="20"/>
        <v>850</v>
      </c>
      <c r="AM57" s="54">
        <f t="shared" si="20"/>
        <v>990</v>
      </c>
      <c r="AN57" s="54">
        <f t="shared" si="20"/>
        <v>33</v>
      </c>
    </row>
    <row r="58" spans="1:40" ht="29.25" customHeight="1" x14ac:dyDescent="0.25">
      <c r="A58" s="182" t="s">
        <v>79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</row>
    <row r="59" spans="1:40" ht="75" customHeight="1" x14ac:dyDescent="0.25">
      <c r="A59" s="46">
        <v>38</v>
      </c>
      <c r="B59" s="9" t="s">
        <v>76</v>
      </c>
      <c r="C59" s="31"/>
      <c r="D59" s="31" t="s">
        <v>132</v>
      </c>
      <c r="E59" s="33"/>
      <c r="F59" s="37" t="s">
        <v>127</v>
      </c>
      <c r="G59" s="31"/>
      <c r="H59" s="34"/>
      <c r="I59" s="34"/>
      <c r="J59" s="34"/>
      <c r="K59" s="34"/>
      <c r="L59" s="34"/>
      <c r="M59" s="35"/>
      <c r="N59" s="35"/>
      <c r="O59" s="35"/>
      <c r="P59" s="35"/>
      <c r="Q59" s="35"/>
      <c r="R59" s="47"/>
      <c r="S59" s="47"/>
      <c r="T59" s="47"/>
      <c r="U59" s="47"/>
      <c r="V59" s="47"/>
      <c r="W59" s="44"/>
      <c r="X59" s="44"/>
      <c r="Y59" s="44"/>
      <c r="Z59" s="44"/>
      <c r="AA59" s="44"/>
      <c r="AB59" s="45"/>
      <c r="AC59" s="45"/>
      <c r="AD59" s="52"/>
      <c r="AE59" s="45"/>
      <c r="AF59" s="45"/>
      <c r="AG59" s="48"/>
      <c r="AH59" s="48"/>
      <c r="AI59" s="53">
        <v>25</v>
      </c>
      <c r="AJ59" s="53">
        <v>25</v>
      </c>
      <c r="AK59" s="48">
        <v>2</v>
      </c>
      <c r="AL59" s="33">
        <f t="shared" ref="AL59:AL64" si="21">SUM(H59:J59,M59:O59,R59:T59,W59:Y59,AB59:AD59,AG59:AI59)</f>
        <v>25</v>
      </c>
      <c r="AM59" s="33">
        <f t="shared" ref="AM59:AM64" si="22">SUM(H59:K59,M59:P59,R59:U59,W59:Z59,AB59:AE59,AG59:AJ59)</f>
        <v>50</v>
      </c>
      <c r="AN59" s="33">
        <f t="shared" ref="AN59:AN64" si="23">SUM(L59,Q59,V59,AA59,AF59,AK59)</f>
        <v>2</v>
      </c>
    </row>
    <row r="60" spans="1:40" ht="80.25" customHeight="1" x14ac:dyDescent="0.25">
      <c r="A60" s="46">
        <v>39</v>
      </c>
      <c r="B60" s="9" t="s">
        <v>84</v>
      </c>
      <c r="C60" s="31"/>
      <c r="D60" s="31" t="s">
        <v>133</v>
      </c>
      <c r="E60" s="33"/>
      <c r="F60" s="37" t="s">
        <v>107</v>
      </c>
      <c r="G60" s="31"/>
      <c r="H60" s="34"/>
      <c r="I60" s="34"/>
      <c r="J60" s="34"/>
      <c r="K60" s="34"/>
      <c r="L60" s="34"/>
      <c r="M60" s="35"/>
      <c r="N60" s="35"/>
      <c r="O60" s="35"/>
      <c r="P60" s="35"/>
      <c r="Q60" s="35"/>
      <c r="R60" s="47"/>
      <c r="S60" s="47"/>
      <c r="T60" s="51"/>
      <c r="U60" s="51"/>
      <c r="V60" s="47"/>
      <c r="W60" s="44"/>
      <c r="X60" s="44"/>
      <c r="Y60" s="50"/>
      <c r="Z60" s="50"/>
      <c r="AA60" s="44"/>
      <c r="AB60" s="45"/>
      <c r="AC60" s="45"/>
      <c r="AD60" s="52">
        <v>15</v>
      </c>
      <c r="AE60" s="45">
        <v>10</v>
      </c>
      <c r="AF60" s="45">
        <v>1</v>
      </c>
      <c r="AG60" s="48"/>
      <c r="AH60" s="48"/>
      <c r="AI60" s="53">
        <v>15</v>
      </c>
      <c r="AJ60" s="53">
        <v>10</v>
      </c>
      <c r="AK60" s="48">
        <v>1</v>
      </c>
      <c r="AL60" s="33">
        <f t="shared" si="21"/>
        <v>30</v>
      </c>
      <c r="AM60" s="33">
        <f t="shared" si="22"/>
        <v>50</v>
      </c>
      <c r="AN60" s="33">
        <f t="shared" si="23"/>
        <v>2</v>
      </c>
    </row>
    <row r="61" spans="1:40" ht="75" customHeight="1" x14ac:dyDescent="0.25">
      <c r="A61" s="46">
        <v>40</v>
      </c>
      <c r="B61" s="9" t="s">
        <v>85</v>
      </c>
      <c r="C61" s="31"/>
      <c r="D61" s="31" t="s">
        <v>134</v>
      </c>
      <c r="E61" s="33"/>
      <c r="F61" s="37" t="s">
        <v>98</v>
      </c>
      <c r="G61" s="31"/>
      <c r="H61" s="34"/>
      <c r="I61" s="34"/>
      <c r="J61" s="34"/>
      <c r="K61" s="34"/>
      <c r="L61" s="34"/>
      <c r="M61" s="35"/>
      <c r="N61" s="35"/>
      <c r="O61" s="35"/>
      <c r="P61" s="35"/>
      <c r="Q61" s="35"/>
      <c r="R61" s="47"/>
      <c r="S61" s="47"/>
      <c r="T61" s="51">
        <v>10</v>
      </c>
      <c r="U61" s="51">
        <v>10</v>
      </c>
      <c r="V61" s="47">
        <v>2</v>
      </c>
      <c r="W61" s="44"/>
      <c r="X61" s="44"/>
      <c r="Y61" s="50">
        <v>25</v>
      </c>
      <c r="Z61" s="50">
        <v>25</v>
      </c>
      <c r="AA61" s="44">
        <v>2</v>
      </c>
      <c r="AB61" s="45"/>
      <c r="AC61" s="45"/>
      <c r="AD61" s="52">
        <v>25</v>
      </c>
      <c r="AE61" s="45">
        <v>25</v>
      </c>
      <c r="AF61" s="45">
        <v>2</v>
      </c>
      <c r="AG61" s="48"/>
      <c r="AH61" s="48"/>
      <c r="AI61" s="53">
        <v>25</v>
      </c>
      <c r="AJ61" s="53">
        <v>25</v>
      </c>
      <c r="AK61" s="48">
        <v>2</v>
      </c>
      <c r="AL61" s="33">
        <f t="shared" si="21"/>
        <v>85</v>
      </c>
      <c r="AM61" s="33">
        <f t="shared" si="22"/>
        <v>170</v>
      </c>
      <c r="AN61" s="33">
        <f t="shared" si="23"/>
        <v>8</v>
      </c>
    </row>
    <row r="62" spans="1:40" ht="54" customHeight="1" x14ac:dyDescent="0.25">
      <c r="A62" s="46">
        <v>41</v>
      </c>
      <c r="B62" s="9" t="s">
        <v>55</v>
      </c>
      <c r="C62" s="31"/>
      <c r="D62" s="31" t="s">
        <v>135</v>
      </c>
      <c r="E62" s="33"/>
      <c r="F62" s="37" t="s">
        <v>98</v>
      </c>
      <c r="G62" s="31"/>
      <c r="H62" s="34"/>
      <c r="I62" s="34"/>
      <c r="J62" s="34"/>
      <c r="K62" s="34"/>
      <c r="L62" s="34"/>
      <c r="M62" s="35"/>
      <c r="N62" s="35"/>
      <c r="O62" s="35"/>
      <c r="P62" s="35"/>
      <c r="Q62" s="35"/>
      <c r="R62" s="47"/>
      <c r="S62" s="47"/>
      <c r="T62" s="51">
        <v>25</v>
      </c>
      <c r="U62" s="51">
        <v>25</v>
      </c>
      <c r="V62" s="47">
        <v>2</v>
      </c>
      <c r="W62" s="44"/>
      <c r="X62" s="44"/>
      <c r="Y62" s="50">
        <v>25</v>
      </c>
      <c r="Z62" s="50">
        <v>25</v>
      </c>
      <c r="AA62" s="44">
        <v>2</v>
      </c>
      <c r="AB62" s="45"/>
      <c r="AC62" s="45"/>
      <c r="AD62" s="52">
        <v>25</v>
      </c>
      <c r="AE62" s="45">
        <v>25</v>
      </c>
      <c r="AF62" s="45">
        <v>2</v>
      </c>
      <c r="AG62" s="48"/>
      <c r="AH62" s="48"/>
      <c r="AI62" s="53">
        <v>25</v>
      </c>
      <c r="AJ62" s="53">
        <v>25</v>
      </c>
      <c r="AK62" s="48">
        <v>2</v>
      </c>
      <c r="AL62" s="33">
        <f t="shared" si="21"/>
        <v>100</v>
      </c>
      <c r="AM62" s="33">
        <f t="shared" si="22"/>
        <v>200</v>
      </c>
      <c r="AN62" s="33">
        <f t="shared" si="23"/>
        <v>8</v>
      </c>
    </row>
    <row r="63" spans="1:40" ht="77.25" customHeight="1" x14ac:dyDescent="0.25">
      <c r="A63" s="46">
        <v>42</v>
      </c>
      <c r="B63" s="9" t="s">
        <v>203</v>
      </c>
      <c r="C63" s="31"/>
      <c r="D63" s="31" t="s">
        <v>136</v>
      </c>
      <c r="E63" s="33"/>
      <c r="F63" s="37" t="s">
        <v>127</v>
      </c>
      <c r="G63" s="31"/>
      <c r="H63" s="34"/>
      <c r="I63" s="34"/>
      <c r="J63" s="34"/>
      <c r="K63" s="34"/>
      <c r="L63" s="34"/>
      <c r="M63" s="35"/>
      <c r="N63" s="35"/>
      <c r="O63" s="35"/>
      <c r="P63" s="35"/>
      <c r="Q63" s="35"/>
      <c r="R63" s="47"/>
      <c r="S63" s="47"/>
      <c r="T63" s="51"/>
      <c r="U63" s="51"/>
      <c r="V63" s="47"/>
      <c r="W63" s="44"/>
      <c r="X63" s="44"/>
      <c r="Y63" s="50"/>
      <c r="Z63" s="50"/>
      <c r="AA63" s="44"/>
      <c r="AB63" s="45"/>
      <c r="AC63" s="45"/>
      <c r="AD63" s="45"/>
      <c r="AE63" s="45"/>
      <c r="AF63" s="45"/>
      <c r="AG63" s="48"/>
      <c r="AH63" s="48"/>
      <c r="AI63" s="53">
        <v>25</v>
      </c>
      <c r="AJ63" s="53">
        <v>25</v>
      </c>
      <c r="AK63" s="48">
        <v>2</v>
      </c>
      <c r="AL63" s="33">
        <f t="shared" si="21"/>
        <v>25</v>
      </c>
      <c r="AM63" s="33">
        <f t="shared" si="22"/>
        <v>50</v>
      </c>
      <c r="AN63" s="33">
        <f t="shared" si="23"/>
        <v>2</v>
      </c>
    </row>
    <row r="64" spans="1:40" ht="38.25" customHeight="1" x14ac:dyDescent="0.25">
      <c r="A64" s="46">
        <v>43</v>
      </c>
      <c r="B64" s="9" t="s">
        <v>221</v>
      </c>
      <c r="C64" s="31"/>
      <c r="D64" s="31" t="s">
        <v>137</v>
      </c>
      <c r="E64" s="33"/>
      <c r="F64" s="37" t="s">
        <v>102</v>
      </c>
      <c r="G64" s="31"/>
      <c r="H64" s="34"/>
      <c r="I64" s="34"/>
      <c r="J64" s="34"/>
      <c r="K64" s="34"/>
      <c r="L64" s="34"/>
      <c r="M64" s="35"/>
      <c r="N64" s="35"/>
      <c r="O64" s="35"/>
      <c r="P64" s="35"/>
      <c r="Q64" s="35"/>
      <c r="R64" s="47"/>
      <c r="S64" s="47"/>
      <c r="T64" s="51">
        <v>40</v>
      </c>
      <c r="U64" s="51">
        <v>10</v>
      </c>
      <c r="V64" s="47">
        <v>2</v>
      </c>
      <c r="W64" s="44"/>
      <c r="X64" s="44"/>
      <c r="Y64" s="44">
        <v>40</v>
      </c>
      <c r="Z64" s="44">
        <v>10</v>
      </c>
      <c r="AA64" s="44">
        <v>2</v>
      </c>
      <c r="AB64" s="45"/>
      <c r="AC64" s="45"/>
      <c r="AD64" s="45"/>
      <c r="AE64" s="45"/>
      <c r="AF64" s="45"/>
      <c r="AG64" s="48"/>
      <c r="AH64" s="48"/>
      <c r="AI64" s="48"/>
      <c r="AJ64" s="48"/>
      <c r="AK64" s="48"/>
      <c r="AL64" s="33">
        <f t="shared" si="21"/>
        <v>80</v>
      </c>
      <c r="AM64" s="33">
        <f t="shared" si="22"/>
        <v>100</v>
      </c>
      <c r="AN64" s="33">
        <f t="shared" si="23"/>
        <v>4</v>
      </c>
    </row>
    <row r="65" spans="1:40" s="5" customFormat="1" ht="15" hidden="1" customHeight="1" x14ac:dyDescent="0.25">
      <c r="A65" s="185" t="s">
        <v>17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</row>
    <row r="66" spans="1:40" ht="15" hidden="1" customHeight="1" x14ac:dyDescent="0.25">
      <c r="A66" s="46" t="s">
        <v>11</v>
      </c>
      <c r="B66" s="9"/>
      <c r="C66" s="31"/>
      <c r="D66" s="31"/>
      <c r="E66" s="33"/>
      <c r="F66" s="31"/>
      <c r="G66" s="31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5"/>
      <c r="AC66" s="45"/>
      <c r="AD66" s="45"/>
      <c r="AE66" s="45"/>
      <c r="AF66" s="45"/>
      <c r="AG66" s="48"/>
      <c r="AH66" s="48"/>
      <c r="AI66" s="48"/>
      <c r="AJ66" s="48"/>
      <c r="AK66" s="48"/>
      <c r="AL66" s="31" t="e">
        <f>H66+J66+K66+#REF!+M66+O66+#REF!+P66+R66+T66+U66+#REF!+W66+Y66+Z66+#REF!+AB66+AD66+AE66+#REF!+AG66+AI66+AJ66+#REF!</f>
        <v>#REF!</v>
      </c>
      <c r="AM66" s="31"/>
      <c r="AN66" s="31">
        <f t="shared" ref="AN66:AN71" si="24">L66+Q66+V66+AA66+AF66+AK66</f>
        <v>0</v>
      </c>
    </row>
    <row r="67" spans="1:40" ht="15" hidden="1" customHeight="1" x14ac:dyDescent="0.25">
      <c r="A67" s="46" t="s">
        <v>12</v>
      </c>
      <c r="B67" s="9"/>
      <c r="C67" s="31"/>
      <c r="D67" s="31"/>
      <c r="E67" s="33"/>
      <c r="F67" s="31"/>
      <c r="G67" s="31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5"/>
      <c r="AC67" s="45"/>
      <c r="AD67" s="45"/>
      <c r="AE67" s="45"/>
      <c r="AF67" s="45"/>
      <c r="AG67" s="48"/>
      <c r="AH67" s="48"/>
      <c r="AI67" s="48"/>
      <c r="AJ67" s="48"/>
      <c r="AK67" s="48"/>
      <c r="AL67" s="31" t="e">
        <f>H67+J67+K67+#REF!+M67+O67+#REF!+P67+R67+T67+U67+#REF!+W67+Y67+Z67+#REF!+AB67+AD67+AE67+#REF!+AG67+AI67+AJ67+#REF!</f>
        <v>#REF!</v>
      </c>
      <c r="AM67" s="31"/>
      <c r="AN67" s="31">
        <f t="shared" si="24"/>
        <v>0</v>
      </c>
    </row>
    <row r="68" spans="1:40" ht="16.5" hidden="1" customHeight="1" x14ac:dyDescent="0.25">
      <c r="A68" s="46" t="s">
        <v>13</v>
      </c>
      <c r="B68" s="9"/>
      <c r="C68" s="31"/>
      <c r="D68" s="31"/>
      <c r="E68" s="33"/>
      <c r="F68" s="31"/>
      <c r="G68" s="31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5"/>
      <c r="AC68" s="45"/>
      <c r="AD68" s="45"/>
      <c r="AE68" s="45"/>
      <c r="AF68" s="45"/>
      <c r="AG68" s="48"/>
      <c r="AH68" s="48"/>
      <c r="AI68" s="48"/>
      <c r="AJ68" s="48"/>
      <c r="AK68" s="48"/>
      <c r="AL68" s="31" t="e">
        <f>H68+J68+K68+#REF!+M68+O68+#REF!+P68+R68+T68+U68+#REF!+W68+Y68+Z68+#REF!+AB68+AD68+AE68+#REF!+AG68+AI68+AJ68+#REF!</f>
        <v>#REF!</v>
      </c>
      <c r="AM68" s="31"/>
      <c r="AN68" s="31">
        <f t="shared" si="24"/>
        <v>0</v>
      </c>
    </row>
    <row r="69" spans="1:40" ht="17.25" hidden="1" customHeight="1" x14ac:dyDescent="0.25">
      <c r="A69" s="46" t="s">
        <v>14</v>
      </c>
      <c r="B69" s="9"/>
      <c r="C69" s="31"/>
      <c r="D69" s="31"/>
      <c r="E69" s="33"/>
      <c r="F69" s="31"/>
      <c r="G69" s="31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5"/>
      <c r="AC69" s="45"/>
      <c r="AD69" s="45"/>
      <c r="AE69" s="45"/>
      <c r="AF69" s="45"/>
      <c r="AG69" s="48"/>
      <c r="AH69" s="48"/>
      <c r="AI69" s="48"/>
      <c r="AJ69" s="48"/>
      <c r="AK69" s="48"/>
      <c r="AL69" s="31" t="e">
        <f>H69+J69+K69+#REF!+M69+O69+#REF!+P69+R69+T69+U69+#REF!+W69+Y69+Z69+#REF!+AB69+AD69+AE69+#REF!+AG69+AI69+AJ69+#REF!</f>
        <v>#REF!</v>
      </c>
      <c r="AM69" s="31"/>
      <c r="AN69" s="31">
        <f t="shared" si="24"/>
        <v>0</v>
      </c>
    </row>
    <row r="70" spans="1:40" ht="17.25" hidden="1" customHeight="1" x14ac:dyDescent="0.25">
      <c r="A70" s="46"/>
      <c r="B70" s="9"/>
      <c r="C70" s="31"/>
      <c r="D70" s="31"/>
      <c r="E70" s="33"/>
      <c r="F70" s="31"/>
      <c r="G70" s="31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5"/>
      <c r="AC70" s="45"/>
      <c r="AD70" s="45"/>
      <c r="AE70" s="45"/>
      <c r="AF70" s="45"/>
      <c r="AG70" s="48"/>
      <c r="AH70" s="48"/>
      <c r="AI70" s="48"/>
      <c r="AJ70" s="48"/>
      <c r="AK70" s="48"/>
      <c r="AL70" s="31" t="e">
        <f>H70+J70+K70+#REF!+M70+O70+#REF!+P70+R70+T70+U70+#REF!+W70+Y70+Z70+#REF!+AB70+AD70+AE70+#REF!+AG70+AI70+AJ70+#REF!</f>
        <v>#REF!</v>
      </c>
      <c r="AM70" s="31"/>
      <c r="AN70" s="31">
        <f t="shared" si="24"/>
        <v>0</v>
      </c>
    </row>
    <row r="71" spans="1:40" ht="17.25" hidden="1" customHeight="1" x14ac:dyDescent="0.25">
      <c r="A71" s="46"/>
      <c r="B71" s="9"/>
      <c r="C71" s="31"/>
      <c r="D71" s="31"/>
      <c r="E71" s="33"/>
      <c r="F71" s="31"/>
      <c r="G71" s="31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5"/>
      <c r="AC71" s="45"/>
      <c r="AD71" s="45"/>
      <c r="AE71" s="45"/>
      <c r="AF71" s="45"/>
      <c r="AG71" s="48"/>
      <c r="AH71" s="48"/>
      <c r="AI71" s="48"/>
      <c r="AJ71" s="48"/>
      <c r="AK71" s="48"/>
      <c r="AL71" s="31" t="e">
        <f>H71+J71+K71+#REF!+M71+O71+#REF!+P71+R71+T71+U71+#REF!+W71+Y71+Z71+#REF!+AB71+AD71+AE71+#REF!+AG71+AI71+AJ71+#REF!</f>
        <v>#REF!</v>
      </c>
      <c r="AM71" s="31"/>
      <c r="AN71" s="31">
        <f t="shared" si="24"/>
        <v>0</v>
      </c>
    </row>
    <row r="72" spans="1:40" ht="15" hidden="1" customHeight="1" x14ac:dyDescent="0.25">
      <c r="A72" s="138" t="s">
        <v>16</v>
      </c>
      <c r="B72" s="127"/>
      <c r="C72" s="33"/>
      <c r="D72" s="33"/>
      <c r="E72" s="33"/>
      <c r="F72" s="33"/>
      <c r="G72" s="33"/>
      <c r="H72" s="56">
        <f>SUM(H66:H71)</f>
        <v>0</v>
      </c>
      <c r="I72" s="56"/>
      <c r="J72" s="56">
        <f t="shared" ref="J72:AN72" si="25">SUM(J66:J71)</f>
        <v>0</v>
      </c>
      <c r="K72" s="56">
        <f t="shared" si="25"/>
        <v>0</v>
      </c>
      <c r="L72" s="56">
        <f t="shared" si="25"/>
        <v>0</v>
      </c>
      <c r="M72" s="56">
        <f t="shared" si="25"/>
        <v>0</v>
      </c>
      <c r="N72" s="56"/>
      <c r="O72" s="56">
        <f t="shared" si="25"/>
        <v>0</v>
      </c>
      <c r="P72" s="56">
        <f t="shared" si="25"/>
        <v>0</v>
      </c>
      <c r="Q72" s="56">
        <f t="shared" si="25"/>
        <v>0</v>
      </c>
      <c r="R72" s="57">
        <f t="shared" si="25"/>
        <v>0</v>
      </c>
      <c r="S72" s="57"/>
      <c r="T72" s="57">
        <f t="shared" si="25"/>
        <v>0</v>
      </c>
      <c r="U72" s="57">
        <f t="shared" si="25"/>
        <v>0</v>
      </c>
      <c r="V72" s="57">
        <f t="shared" si="25"/>
        <v>0</v>
      </c>
      <c r="W72" s="57">
        <f t="shared" si="25"/>
        <v>0</v>
      </c>
      <c r="X72" s="57"/>
      <c r="Y72" s="57">
        <f t="shared" si="25"/>
        <v>0</v>
      </c>
      <c r="Z72" s="57">
        <f t="shared" si="25"/>
        <v>0</v>
      </c>
      <c r="AA72" s="57">
        <f t="shared" si="25"/>
        <v>0</v>
      </c>
      <c r="AB72" s="58">
        <f t="shared" si="25"/>
        <v>0</v>
      </c>
      <c r="AC72" s="58"/>
      <c r="AD72" s="58">
        <f t="shared" si="25"/>
        <v>0</v>
      </c>
      <c r="AE72" s="58">
        <f t="shared" si="25"/>
        <v>0</v>
      </c>
      <c r="AF72" s="58">
        <f t="shared" si="25"/>
        <v>0</v>
      </c>
      <c r="AG72" s="59">
        <f t="shared" si="25"/>
        <v>0</v>
      </c>
      <c r="AH72" s="59"/>
      <c r="AI72" s="59">
        <f t="shared" si="25"/>
        <v>0</v>
      </c>
      <c r="AJ72" s="59">
        <f t="shared" si="25"/>
        <v>0</v>
      </c>
      <c r="AK72" s="59">
        <f t="shared" si="25"/>
        <v>0</v>
      </c>
      <c r="AL72" s="33" t="e">
        <f t="shared" si="25"/>
        <v>#REF!</v>
      </c>
      <c r="AM72" s="33"/>
      <c r="AN72" s="33">
        <f t="shared" si="25"/>
        <v>0</v>
      </c>
    </row>
    <row r="73" spans="1:40" ht="20.25" customHeight="1" x14ac:dyDescent="0.25">
      <c r="A73" s="138" t="s">
        <v>111</v>
      </c>
      <c r="B73" s="127"/>
      <c r="C73" s="33"/>
      <c r="D73" s="33"/>
      <c r="E73" s="33"/>
      <c r="F73" s="33"/>
      <c r="G73" s="33"/>
      <c r="H73" s="54">
        <f>SUM(H59:H64)</f>
        <v>0</v>
      </c>
      <c r="I73" s="54">
        <f t="shared" ref="I73:AN73" si="26">SUM(I59:I64)</f>
        <v>0</v>
      </c>
      <c r="J73" s="54">
        <f t="shared" si="26"/>
        <v>0</v>
      </c>
      <c r="K73" s="54">
        <f t="shared" si="26"/>
        <v>0</v>
      </c>
      <c r="L73" s="54">
        <f t="shared" si="26"/>
        <v>0</v>
      </c>
      <c r="M73" s="54">
        <f t="shared" si="26"/>
        <v>0</v>
      </c>
      <c r="N73" s="54">
        <f t="shared" si="26"/>
        <v>0</v>
      </c>
      <c r="O73" s="54">
        <f t="shared" si="26"/>
        <v>0</v>
      </c>
      <c r="P73" s="54">
        <f t="shared" si="26"/>
        <v>0</v>
      </c>
      <c r="Q73" s="54">
        <f t="shared" si="26"/>
        <v>0</v>
      </c>
      <c r="R73" s="54">
        <f t="shared" si="26"/>
        <v>0</v>
      </c>
      <c r="S73" s="54">
        <f t="shared" si="26"/>
        <v>0</v>
      </c>
      <c r="T73" s="54">
        <f t="shared" si="26"/>
        <v>75</v>
      </c>
      <c r="U73" s="54">
        <f t="shared" si="26"/>
        <v>45</v>
      </c>
      <c r="V73" s="54">
        <f t="shared" si="26"/>
        <v>6</v>
      </c>
      <c r="W73" s="54">
        <f t="shared" si="26"/>
        <v>0</v>
      </c>
      <c r="X73" s="54">
        <f t="shared" si="26"/>
        <v>0</v>
      </c>
      <c r="Y73" s="54">
        <f t="shared" si="26"/>
        <v>90</v>
      </c>
      <c r="Z73" s="54">
        <f t="shared" si="26"/>
        <v>60</v>
      </c>
      <c r="AA73" s="54">
        <f t="shared" si="26"/>
        <v>6</v>
      </c>
      <c r="AB73" s="54">
        <f t="shared" si="26"/>
        <v>0</v>
      </c>
      <c r="AC73" s="54">
        <f t="shared" si="26"/>
        <v>0</v>
      </c>
      <c r="AD73" s="54">
        <f t="shared" si="26"/>
        <v>65</v>
      </c>
      <c r="AE73" s="54">
        <f t="shared" si="26"/>
        <v>60</v>
      </c>
      <c r="AF73" s="54">
        <f t="shared" si="26"/>
        <v>5</v>
      </c>
      <c r="AG73" s="54">
        <f t="shared" si="26"/>
        <v>0</v>
      </c>
      <c r="AH73" s="54">
        <f t="shared" si="26"/>
        <v>0</v>
      </c>
      <c r="AI73" s="54">
        <f t="shared" si="26"/>
        <v>115</v>
      </c>
      <c r="AJ73" s="54">
        <f t="shared" si="26"/>
        <v>110</v>
      </c>
      <c r="AK73" s="54">
        <f t="shared" si="26"/>
        <v>9</v>
      </c>
      <c r="AL73" s="54">
        <f t="shared" si="26"/>
        <v>345</v>
      </c>
      <c r="AM73" s="54">
        <f t="shared" si="26"/>
        <v>620</v>
      </c>
      <c r="AN73" s="54">
        <f t="shared" si="26"/>
        <v>26</v>
      </c>
    </row>
    <row r="74" spans="1:40" ht="34.5" customHeight="1" x14ac:dyDescent="0.25">
      <c r="A74" s="186" t="s">
        <v>92</v>
      </c>
      <c r="B74" s="187"/>
      <c r="C74" s="33"/>
      <c r="D74" s="33"/>
      <c r="E74" s="33"/>
      <c r="F74" s="33"/>
      <c r="G74" s="33"/>
      <c r="H74" s="60">
        <f t="shared" ref="H74:AN74" si="27">SUM(H24,H35,H51,H57,H73)</f>
        <v>99</v>
      </c>
      <c r="I74" s="60">
        <f t="shared" si="27"/>
        <v>260</v>
      </c>
      <c r="J74" s="60">
        <f t="shared" si="27"/>
        <v>150</v>
      </c>
      <c r="K74" s="60">
        <f t="shared" si="27"/>
        <v>230</v>
      </c>
      <c r="L74" s="60">
        <f t="shared" si="27"/>
        <v>26</v>
      </c>
      <c r="M74" s="60">
        <f t="shared" si="27"/>
        <v>85</v>
      </c>
      <c r="N74" s="60">
        <f t="shared" si="27"/>
        <v>210</v>
      </c>
      <c r="O74" s="60">
        <f t="shared" si="27"/>
        <v>140</v>
      </c>
      <c r="P74" s="60">
        <f t="shared" si="27"/>
        <v>230</v>
      </c>
      <c r="Q74" s="60">
        <f t="shared" si="27"/>
        <v>23</v>
      </c>
      <c r="R74" s="60">
        <f t="shared" si="27"/>
        <v>65</v>
      </c>
      <c r="S74" s="60">
        <f t="shared" si="27"/>
        <v>140</v>
      </c>
      <c r="T74" s="60">
        <f t="shared" si="27"/>
        <v>390</v>
      </c>
      <c r="U74" s="60">
        <f t="shared" si="27"/>
        <v>175</v>
      </c>
      <c r="V74" s="60">
        <f t="shared" si="27"/>
        <v>28</v>
      </c>
      <c r="W74" s="60">
        <f t="shared" si="27"/>
        <v>40</v>
      </c>
      <c r="X74" s="60">
        <f t="shared" si="27"/>
        <v>85</v>
      </c>
      <c r="Y74" s="60">
        <f t="shared" si="27"/>
        <v>450</v>
      </c>
      <c r="Z74" s="60">
        <f t="shared" si="27"/>
        <v>220</v>
      </c>
      <c r="AA74" s="60">
        <f t="shared" si="27"/>
        <v>28</v>
      </c>
      <c r="AB74" s="60">
        <f t="shared" si="27"/>
        <v>75</v>
      </c>
      <c r="AC74" s="60">
        <f t="shared" si="27"/>
        <v>85</v>
      </c>
      <c r="AD74" s="60">
        <f t="shared" si="27"/>
        <v>380</v>
      </c>
      <c r="AE74" s="60">
        <f t="shared" si="27"/>
        <v>215</v>
      </c>
      <c r="AF74" s="60">
        <f t="shared" si="27"/>
        <v>26</v>
      </c>
      <c r="AG74" s="60">
        <f t="shared" si="27"/>
        <v>40</v>
      </c>
      <c r="AH74" s="60">
        <f t="shared" si="27"/>
        <v>80</v>
      </c>
      <c r="AI74" s="60">
        <f t="shared" si="27"/>
        <v>415</v>
      </c>
      <c r="AJ74" s="60">
        <f t="shared" si="27"/>
        <v>290</v>
      </c>
      <c r="AK74" s="60">
        <f t="shared" si="27"/>
        <v>29</v>
      </c>
      <c r="AL74" s="60">
        <f t="shared" si="27"/>
        <v>2329</v>
      </c>
      <c r="AM74" s="60">
        <f t="shared" si="27"/>
        <v>4549</v>
      </c>
      <c r="AN74" s="60">
        <f t="shared" si="27"/>
        <v>160</v>
      </c>
    </row>
    <row r="75" spans="1:40" ht="26.25" hidden="1" customHeight="1" x14ac:dyDescent="0.25">
      <c r="A75" s="195" t="s">
        <v>0</v>
      </c>
      <c r="B75" s="122" t="s">
        <v>4</v>
      </c>
      <c r="C75" s="122" t="s">
        <v>1</v>
      </c>
      <c r="D75" s="63"/>
      <c r="E75" s="196" t="s">
        <v>15</v>
      </c>
      <c r="F75" s="146"/>
      <c r="G75" s="147"/>
      <c r="H75" s="197" t="s">
        <v>5</v>
      </c>
      <c r="I75" s="126"/>
      <c r="J75" s="126"/>
      <c r="K75" s="126"/>
      <c r="L75" s="126"/>
      <c r="M75" s="126"/>
      <c r="N75" s="126"/>
      <c r="O75" s="126"/>
      <c r="P75" s="126"/>
      <c r="Q75" s="127"/>
      <c r="R75" s="125" t="s">
        <v>6</v>
      </c>
      <c r="S75" s="126"/>
      <c r="T75" s="126"/>
      <c r="U75" s="126"/>
      <c r="V75" s="126"/>
      <c r="W75" s="126"/>
      <c r="X75" s="126"/>
      <c r="Y75" s="126"/>
      <c r="Z75" s="126"/>
      <c r="AA75" s="127"/>
      <c r="AB75" s="130" t="s">
        <v>7</v>
      </c>
      <c r="AC75" s="126"/>
      <c r="AD75" s="126"/>
      <c r="AE75" s="126"/>
      <c r="AF75" s="126"/>
      <c r="AG75" s="126"/>
      <c r="AH75" s="126"/>
      <c r="AI75" s="126"/>
      <c r="AJ75" s="126"/>
      <c r="AK75" s="127"/>
      <c r="AL75" s="122" t="s">
        <v>8</v>
      </c>
      <c r="AM75" s="122" t="s">
        <v>34</v>
      </c>
      <c r="AN75" s="122" t="s">
        <v>9</v>
      </c>
    </row>
    <row r="76" spans="1:40" s="2" customFormat="1" ht="22.5" hidden="1" customHeight="1" x14ac:dyDescent="0.25">
      <c r="A76" s="123"/>
      <c r="B76" s="123"/>
      <c r="C76" s="123"/>
      <c r="D76" s="64"/>
      <c r="E76" s="148"/>
      <c r="F76" s="149"/>
      <c r="G76" s="150"/>
      <c r="H76" s="188" t="s">
        <v>18</v>
      </c>
      <c r="I76" s="126"/>
      <c r="J76" s="126"/>
      <c r="K76" s="126"/>
      <c r="L76" s="127"/>
      <c r="M76" s="197" t="s">
        <v>19</v>
      </c>
      <c r="N76" s="126"/>
      <c r="O76" s="126"/>
      <c r="P76" s="126"/>
      <c r="Q76" s="127"/>
      <c r="R76" s="181" t="s">
        <v>20</v>
      </c>
      <c r="S76" s="126"/>
      <c r="T76" s="126"/>
      <c r="U76" s="126"/>
      <c r="V76" s="127"/>
      <c r="W76" s="125" t="s">
        <v>21</v>
      </c>
      <c r="X76" s="126"/>
      <c r="Y76" s="126"/>
      <c r="Z76" s="126"/>
      <c r="AA76" s="127"/>
      <c r="AB76" s="136" t="s">
        <v>22</v>
      </c>
      <c r="AC76" s="126"/>
      <c r="AD76" s="126"/>
      <c r="AE76" s="126"/>
      <c r="AF76" s="127"/>
      <c r="AG76" s="130" t="s">
        <v>23</v>
      </c>
      <c r="AH76" s="126"/>
      <c r="AI76" s="126"/>
      <c r="AJ76" s="126"/>
      <c r="AK76" s="127"/>
      <c r="AL76" s="123"/>
      <c r="AM76" s="123"/>
      <c r="AN76" s="123"/>
    </row>
    <row r="77" spans="1:40" s="2" customFormat="1" ht="39.75" hidden="1" customHeight="1" thickBot="1" x14ac:dyDescent="0.3">
      <c r="A77" s="124"/>
      <c r="B77" s="124"/>
      <c r="C77" s="124"/>
      <c r="D77" s="100"/>
      <c r="E77" s="65" t="s">
        <v>2</v>
      </c>
      <c r="F77" s="66" t="s">
        <v>25</v>
      </c>
      <c r="G77" s="66" t="s">
        <v>24</v>
      </c>
      <c r="H77" s="67" t="s">
        <v>29</v>
      </c>
      <c r="I77" s="67" t="s">
        <v>32</v>
      </c>
      <c r="J77" s="67" t="s">
        <v>31</v>
      </c>
      <c r="K77" s="67" t="s">
        <v>32</v>
      </c>
      <c r="L77" s="67" t="s">
        <v>10</v>
      </c>
      <c r="M77" s="68" t="s">
        <v>29</v>
      </c>
      <c r="N77" s="68" t="s">
        <v>32</v>
      </c>
      <c r="O77" s="68" t="s">
        <v>31</v>
      </c>
      <c r="P77" s="68" t="s">
        <v>32</v>
      </c>
      <c r="Q77" s="68" t="s">
        <v>10</v>
      </c>
      <c r="R77" s="69" t="s">
        <v>29</v>
      </c>
      <c r="S77" s="69" t="s">
        <v>32</v>
      </c>
      <c r="T77" s="69" t="s">
        <v>31</v>
      </c>
      <c r="U77" s="69" t="s">
        <v>32</v>
      </c>
      <c r="V77" s="69" t="s">
        <v>10</v>
      </c>
      <c r="W77" s="70" t="s">
        <v>29</v>
      </c>
      <c r="X77" s="70" t="s">
        <v>32</v>
      </c>
      <c r="Y77" s="70" t="s">
        <v>31</v>
      </c>
      <c r="Z77" s="70" t="s">
        <v>32</v>
      </c>
      <c r="AA77" s="70" t="s">
        <v>10</v>
      </c>
      <c r="AB77" s="71" t="s">
        <v>29</v>
      </c>
      <c r="AC77" s="71" t="s">
        <v>32</v>
      </c>
      <c r="AD77" s="71" t="s">
        <v>31</v>
      </c>
      <c r="AE77" s="71" t="s">
        <v>32</v>
      </c>
      <c r="AF77" s="71" t="s">
        <v>10</v>
      </c>
      <c r="AG77" s="72" t="s">
        <v>29</v>
      </c>
      <c r="AH77" s="72" t="s">
        <v>32</v>
      </c>
      <c r="AI77" s="72" t="s">
        <v>31</v>
      </c>
      <c r="AJ77" s="72" t="s">
        <v>32</v>
      </c>
      <c r="AK77" s="72" t="s">
        <v>10</v>
      </c>
      <c r="AL77" s="124"/>
      <c r="AM77" s="124"/>
      <c r="AN77" s="124"/>
    </row>
    <row r="78" spans="1:40" s="24" customFormat="1" ht="4.5" customHeight="1" x14ac:dyDescent="0.25">
      <c r="A78" s="73"/>
      <c r="B78" s="74"/>
      <c r="C78" s="74"/>
      <c r="D78" s="74"/>
      <c r="E78" s="74"/>
      <c r="F78" s="75"/>
      <c r="G78" s="75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</row>
    <row r="79" spans="1:40" ht="26.25" customHeight="1" x14ac:dyDescent="0.25">
      <c r="A79" s="182" t="s">
        <v>80</v>
      </c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</row>
    <row r="80" spans="1:40" ht="67.5" customHeight="1" x14ac:dyDescent="0.25">
      <c r="A80" s="46">
        <v>44</v>
      </c>
      <c r="B80" s="82" t="s">
        <v>106</v>
      </c>
      <c r="C80" s="31"/>
      <c r="D80" s="31" t="s">
        <v>138</v>
      </c>
      <c r="E80" s="33"/>
      <c r="F80" s="37" t="s">
        <v>127</v>
      </c>
      <c r="G80" s="31"/>
      <c r="H80" s="34"/>
      <c r="I80" s="34"/>
      <c r="J80" s="34"/>
      <c r="K80" s="34"/>
      <c r="L80" s="34"/>
      <c r="M80" s="35"/>
      <c r="N80" s="35"/>
      <c r="O80" s="35"/>
      <c r="P80" s="35"/>
      <c r="Q80" s="35"/>
      <c r="R80" s="47"/>
      <c r="S80" s="47"/>
      <c r="T80" s="47"/>
      <c r="U80" s="47"/>
      <c r="V80" s="47"/>
      <c r="W80" s="44"/>
      <c r="X80" s="44"/>
      <c r="Y80" s="44"/>
      <c r="Z80" s="44"/>
      <c r="AA80" s="44"/>
      <c r="AB80" s="45"/>
      <c r="AC80" s="45"/>
      <c r="AD80" s="52"/>
      <c r="AE80" s="45"/>
      <c r="AF80" s="45"/>
      <c r="AG80" s="48"/>
      <c r="AH80" s="48"/>
      <c r="AI80" s="53">
        <v>25</v>
      </c>
      <c r="AJ80" s="53">
        <v>25</v>
      </c>
      <c r="AK80" s="48">
        <v>2</v>
      </c>
      <c r="AL80" s="33">
        <f t="shared" ref="AL80:AL85" si="28">SUM(H80:J80,M80:O80,R80:T80,W80:Y80,AB80:AD80,AG80:AI80)</f>
        <v>25</v>
      </c>
      <c r="AM80" s="33">
        <f t="shared" ref="AM80:AM85" si="29">SUM(H80:K80,M80:P80,R80:U80,W80:Z80,AB80:AE80,AG80:AJ80)</f>
        <v>50</v>
      </c>
      <c r="AN80" s="33">
        <f t="shared" ref="AN80:AN85" si="30">SUM(L80,Q80,V80,AA80,AF80,AK80)</f>
        <v>2</v>
      </c>
    </row>
    <row r="81" spans="1:257" ht="91.5" customHeight="1" x14ac:dyDescent="0.25">
      <c r="A81" s="46">
        <v>45</v>
      </c>
      <c r="B81" s="82" t="s">
        <v>105</v>
      </c>
      <c r="C81" s="31"/>
      <c r="D81" s="31" t="s">
        <v>139</v>
      </c>
      <c r="E81" s="33"/>
      <c r="F81" s="37" t="s">
        <v>107</v>
      </c>
      <c r="G81" s="31"/>
      <c r="H81" s="34"/>
      <c r="I81" s="34"/>
      <c r="J81" s="34"/>
      <c r="K81" s="34"/>
      <c r="L81" s="34"/>
      <c r="M81" s="35"/>
      <c r="N81" s="35"/>
      <c r="O81" s="35"/>
      <c r="P81" s="35"/>
      <c r="Q81" s="35"/>
      <c r="R81" s="47"/>
      <c r="S81" s="47"/>
      <c r="T81" s="51"/>
      <c r="U81" s="51"/>
      <c r="V81" s="47"/>
      <c r="W81" s="44"/>
      <c r="X81" s="50"/>
      <c r="Y81" s="50"/>
      <c r="Z81" s="44"/>
      <c r="AA81" s="44"/>
      <c r="AB81" s="45"/>
      <c r="AC81" s="45"/>
      <c r="AD81" s="52">
        <v>15</v>
      </c>
      <c r="AE81" s="45">
        <v>10</v>
      </c>
      <c r="AF81" s="45">
        <v>1</v>
      </c>
      <c r="AG81" s="48"/>
      <c r="AH81" s="48"/>
      <c r="AI81" s="53">
        <v>15</v>
      </c>
      <c r="AJ81" s="53">
        <v>10</v>
      </c>
      <c r="AK81" s="48">
        <v>1</v>
      </c>
      <c r="AL81" s="33">
        <f t="shared" si="28"/>
        <v>30</v>
      </c>
      <c r="AM81" s="33">
        <f t="shared" si="29"/>
        <v>50</v>
      </c>
      <c r="AN81" s="33">
        <f t="shared" si="30"/>
        <v>2</v>
      </c>
    </row>
    <row r="82" spans="1:257" ht="53.25" customHeight="1" x14ac:dyDescent="0.25">
      <c r="A82" s="46">
        <v>46</v>
      </c>
      <c r="B82" s="82" t="s">
        <v>103</v>
      </c>
      <c r="C82" s="31"/>
      <c r="D82" s="31" t="s">
        <v>140</v>
      </c>
      <c r="E82" s="33"/>
      <c r="F82" s="37" t="s">
        <v>98</v>
      </c>
      <c r="G82" s="31"/>
      <c r="H82" s="34"/>
      <c r="I82" s="34"/>
      <c r="J82" s="34"/>
      <c r="K82" s="34"/>
      <c r="L82" s="34"/>
      <c r="M82" s="35"/>
      <c r="N82" s="35"/>
      <c r="O82" s="35"/>
      <c r="P82" s="35"/>
      <c r="Q82" s="35"/>
      <c r="R82" s="47"/>
      <c r="S82" s="47"/>
      <c r="T82" s="51">
        <v>10</v>
      </c>
      <c r="U82" s="51">
        <v>10</v>
      </c>
      <c r="V82" s="47">
        <v>2</v>
      </c>
      <c r="W82" s="44"/>
      <c r="X82" s="50"/>
      <c r="Y82" s="50">
        <v>25</v>
      </c>
      <c r="Z82" s="44">
        <v>25</v>
      </c>
      <c r="AA82" s="44">
        <v>2</v>
      </c>
      <c r="AB82" s="45"/>
      <c r="AC82" s="45"/>
      <c r="AD82" s="52">
        <v>25</v>
      </c>
      <c r="AE82" s="45">
        <v>25</v>
      </c>
      <c r="AF82" s="45">
        <v>2</v>
      </c>
      <c r="AG82" s="48"/>
      <c r="AH82" s="48"/>
      <c r="AI82" s="53">
        <v>25</v>
      </c>
      <c r="AJ82" s="53">
        <v>25</v>
      </c>
      <c r="AK82" s="48">
        <v>2</v>
      </c>
      <c r="AL82" s="33">
        <f t="shared" si="28"/>
        <v>85</v>
      </c>
      <c r="AM82" s="33">
        <f t="shared" si="29"/>
        <v>170</v>
      </c>
      <c r="AN82" s="33">
        <f t="shared" si="30"/>
        <v>8</v>
      </c>
    </row>
    <row r="83" spans="1:257" ht="68.25" customHeight="1" x14ac:dyDescent="0.25">
      <c r="A83" s="46">
        <v>47</v>
      </c>
      <c r="B83" s="82" t="s">
        <v>104</v>
      </c>
      <c r="C83" s="31"/>
      <c r="D83" s="31" t="s">
        <v>141</v>
      </c>
      <c r="E83" s="33"/>
      <c r="F83" s="37" t="s">
        <v>98</v>
      </c>
      <c r="G83" s="31"/>
      <c r="H83" s="34"/>
      <c r="I83" s="34"/>
      <c r="J83" s="34"/>
      <c r="K83" s="34"/>
      <c r="L83" s="34"/>
      <c r="M83" s="35"/>
      <c r="N83" s="35"/>
      <c r="O83" s="35"/>
      <c r="P83" s="35"/>
      <c r="Q83" s="35"/>
      <c r="R83" s="47"/>
      <c r="S83" s="47"/>
      <c r="T83" s="51">
        <v>25</v>
      </c>
      <c r="U83" s="51">
        <v>25</v>
      </c>
      <c r="V83" s="47">
        <v>2</v>
      </c>
      <c r="W83" s="44"/>
      <c r="X83" s="50"/>
      <c r="Y83" s="50">
        <v>25</v>
      </c>
      <c r="Z83" s="44">
        <v>25</v>
      </c>
      <c r="AA83" s="44">
        <v>2</v>
      </c>
      <c r="AB83" s="45"/>
      <c r="AC83" s="45"/>
      <c r="AD83" s="52">
        <v>25</v>
      </c>
      <c r="AE83" s="45">
        <v>25</v>
      </c>
      <c r="AF83" s="45">
        <v>2</v>
      </c>
      <c r="AG83" s="48"/>
      <c r="AH83" s="48"/>
      <c r="AI83" s="53">
        <v>25</v>
      </c>
      <c r="AJ83" s="53">
        <v>25</v>
      </c>
      <c r="AK83" s="48">
        <v>2</v>
      </c>
      <c r="AL83" s="33">
        <f t="shared" si="28"/>
        <v>100</v>
      </c>
      <c r="AM83" s="33">
        <f t="shared" si="29"/>
        <v>200</v>
      </c>
      <c r="AN83" s="33">
        <f t="shared" si="30"/>
        <v>8</v>
      </c>
    </row>
    <row r="84" spans="1:257" ht="72.75" customHeight="1" x14ac:dyDescent="0.25">
      <c r="A84" s="46">
        <v>48</v>
      </c>
      <c r="B84" s="9" t="s">
        <v>94</v>
      </c>
      <c r="C84" s="31"/>
      <c r="D84" s="31" t="s">
        <v>142</v>
      </c>
      <c r="E84" s="33"/>
      <c r="F84" s="37" t="s">
        <v>127</v>
      </c>
      <c r="G84" s="31"/>
      <c r="H84" s="34"/>
      <c r="I84" s="34"/>
      <c r="J84" s="34"/>
      <c r="K84" s="34"/>
      <c r="L84" s="34"/>
      <c r="M84" s="35"/>
      <c r="N84" s="35"/>
      <c r="O84" s="35"/>
      <c r="P84" s="35"/>
      <c r="Q84" s="35"/>
      <c r="R84" s="47"/>
      <c r="S84" s="47"/>
      <c r="T84" s="51"/>
      <c r="U84" s="51"/>
      <c r="V84" s="47"/>
      <c r="W84" s="44"/>
      <c r="X84" s="50"/>
      <c r="Y84" s="50"/>
      <c r="Z84" s="44"/>
      <c r="AA84" s="44"/>
      <c r="AB84" s="45"/>
      <c r="AC84" s="45"/>
      <c r="AD84" s="45"/>
      <c r="AE84" s="45"/>
      <c r="AF84" s="45"/>
      <c r="AG84" s="48"/>
      <c r="AH84" s="48"/>
      <c r="AI84" s="53">
        <v>25</v>
      </c>
      <c r="AJ84" s="53">
        <v>25</v>
      </c>
      <c r="AK84" s="48">
        <v>2</v>
      </c>
      <c r="AL84" s="33">
        <f t="shared" si="28"/>
        <v>25</v>
      </c>
      <c r="AM84" s="33">
        <f t="shared" si="29"/>
        <v>50</v>
      </c>
      <c r="AN84" s="33">
        <f t="shared" si="30"/>
        <v>2</v>
      </c>
    </row>
    <row r="85" spans="1:257" ht="33.75" customHeight="1" x14ac:dyDescent="0.25">
      <c r="A85" s="46">
        <v>49</v>
      </c>
      <c r="B85" s="83" t="s">
        <v>222</v>
      </c>
      <c r="C85" s="31"/>
      <c r="D85" s="31" t="s">
        <v>143</v>
      </c>
      <c r="E85" s="33"/>
      <c r="F85" s="37" t="s">
        <v>102</v>
      </c>
      <c r="G85" s="31"/>
      <c r="H85" s="34"/>
      <c r="I85" s="34"/>
      <c r="J85" s="34"/>
      <c r="K85" s="34"/>
      <c r="L85" s="34"/>
      <c r="M85" s="35"/>
      <c r="N85" s="35"/>
      <c r="O85" s="35"/>
      <c r="P85" s="35"/>
      <c r="Q85" s="35"/>
      <c r="R85" s="47"/>
      <c r="S85" s="47"/>
      <c r="T85" s="47">
        <v>40</v>
      </c>
      <c r="U85" s="47">
        <v>10</v>
      </c>
      <c r="V85" s="47">
        <v>2</v>
      </c>
      <c r="W85" s="44"/>
      <c r="X85" s="44"/>
      <c r="Y85" s="44">
        <v>40</v>
      </c>
      <c r="Z85" s="44">
        <v>10</v>
      </c>
      <c r="AA85" s="44">
        <v>2</v>
      </c>
      <c r="AB85" s="45"/>
      <c r="AC85" s="45"/>
      <c r="AD85" s="45"/>
      <c r="AE85" s="45"/>
      <c r="AF85" s="45"/>
      <c r="AG85" s="48"/>
      <c r="AH85" s="48"/>
      <c r="AI85" s="48"/>
      <c r="AJ85" s="48"/>
      <c r="AK85" s="48"/>
      <c r="AL85" s="33">
        <f t="shared" si="28"/>
        <v>80</v>
      </c>
      <c r="AM85" s="33">
        <f t="shared" si="29"/>
        <v>100</v>
      </c>
      <c r="AN85" s="33">
        <f t="shared" si="30"/>
        <v>4</v>
      </c>
    </row>
    <row r="86" spans="1:257" ht="20.25" customHeight="1" x14ac:dyDescent="0.25">
      <c r="A86" s="138" t="s">
        <v>111</v>
      </c>
      <c r="B86" s="201"/>
      <c r="C86" s="33"/>
      <c r="D86" s="33"/>
      <c r="E86" s="33"/>
      <c r="F86" s="33"/>
      <c r="G86" s="33"/>
      <c r="H86" s="54">
        <f>SUM(H80:H85)</f>
        <v>0</v>
      </c>
      <c r="I86" s="54">
        <f t="shared" ref="I86:AN86" si="31">SUM(I80:I85)</f>
        <v>0</v>
      </c>
      <c r="J86" s="54">
        <f t="shared" si="31"/>
        <v>0</v>
      </c>
      <c r="K86" s="54">
        <f t="shared" si="31"/>
        <v>0</v>
      </c>
      <c r="L86" s="54">
        <f t="shared" si="31"/>
        <v>0</v>
      </c>
      <c r="M86" s="54">
        <f t="shared" si="31"/>
        <v>0</v>
      </c>
      <c r="N86" s="54">
        <f t="shared" si="31"/>
        <v>0</v>
      </c>
      <c r="O86" s="54">
        <f t="shared" si="31"/>
        <v>0</v>
      </c>
      <c r="P86" s="54">
        <f t="shared" si="31"/>
        <v>0</v>
      </c>
      <c r="Q86" s="54">
        <f t="shared" si="31"/>
        <v>0</v>
      </c>
      <c r="R86" s="54">
        <f t="shared" si="31"/>
        <v>0</v>
      </c>
      <c r="S86" s="54">
        <f t="shared" si="31"/>
        <v>0</v>
      </c>
      <c r="T86" s="54">
        <f t="shared" si="31"/>
        <v>75</v>
      </c>
      <c r="U86" s="54">
        <f t="shared" si="31"/>
        <v>45</v>
      </c>
      <c r="V86" s="54">
        <f t="shared" si="31"/>
        <v>6</v>
      </c>
      <c r="W86" s="54">
        <f t="shared" si="31"/>
        <v>0</v>
      </c>
      <c r="X86" s="54">
        <f t="shared" si="31"/>
        <v>0</v>
      </c>
      <c r="Y86" s="54">
        <f t="shared" si="31"/>
        <v>90</v>
      </c>
      <c r="Z86" s="54">
        <f t="shared" si="31"/>
        <v>60</v>
      </c>
      <c r="AA86" s="54">
        <f t="shared" si="31"/>
        <v>6</v>
      </c>
      <c r="AB86" s="54">
        <f t="shared" si="31"/>
        <v>0</v>
      </c>
      <c r="AC86" s="54">
        <f t="shared" si="31"/>
        <v>0</v>
      </c>
      <c r="AD86" s="54">
        <f t="shared" si="31"/>
        <v>65</v>
      </c>
      <c r="AE86" s="54">
        <f t="shared" si="31"/>
        <v>60</v>
      </c>
      <c r="AF86" s="54">
        <f t="shared" si="31"/>
        <v>5</v>
      </c>
      <c r="AG86" s="54">
        <f t="shared" si="31"/>
        <v>0</v>
      </c>
      <c r="AH86" s="54">
        <f t="shared" si="31"/>
        <v>0</v>
      </c>
      <c r="AI86" s="54">
        <f t="shared" si="31"/>
        <v>115</v>
      </c>
      <c r="AJ86" s="54">
        <f t="shared" si="31"/>
        <v>110</v>
      </c>
      <c r="AK86" s="54">
        <f t="shared" si="31"/>
        <v>9</v>
      </c>
      <c r="AL86" s="54">
        <f t="shared" si="31"/>
        <v>345</v>
      </c>
      <c r="AM86" s="54">
        <f t="shared" si="31"/>
        <v>620</v>
      </c>
      <c r="AN86" s="54">
        <f t="shared" si="31"/>
        <v>26</v>
      </c>
    </row>
    <row r="87" spans="1:257" ht="24" customHeight="1" x14ac:dyDescent="0.25">
      <c r="A87" s="186" t="s">
        <v>93</v>
      </c>
      <c r="B87" s="202"/>
      <c r="C87" s="33"/>
      <c r="D87" s="33"/>
      <c r="E87" s="33"/>
      <c r="F87" s="33"/>
      <c r="G87" s="33"/>
      <c r="H87" s="60">
        <f t="shared" ref="H87:AN87" si="32">SUM(H24,H35,H51,H57,H86)</f>
        <v>99</v>
      </c>
      <c r="I87" s="60">
        <f t="shared" si="32"/>
        <v>260</v>
      </c>
      <c r="J87" s="60">
        <f t="shared" si="32"/>
        <v>150</v>
      </c>
      <c r="K87" s="60">
        <f t="shared" si="32"/>
        <v>230</v>
      </c>
      <c r="L87" s="60">
        <f t="shared" si="32"/>
        <v>26</v>
      </c>
      <c r="M87" s="60">
        <f t="shared" si="32"/>
        <v>85</v>
      </c>
      <c r="N87" s="60">
        <f t="shared" si="32"/>
        <v>210</v>
      </c>
      <c r="O87" s="60">
        <f t="shared" si="32"/>
        <v>140</v>
      </c>
      <c r="P87" s="60">
        <f t="shared" si="32"/>
        <v>230</v>
      </c>
      <c r="Q87" s="60">
        <f t="shared" si="32"/>
        <v>23</v>
      </c>
      <c r="R87" s="60">
        <f t="shared" si="32"/>
        <v>65</v>
      </c>
      <c r="S87" s="60">
        <f t="shared" si="32"/>
        <v>140</v>
      </c>
      <c r="T87" s="60">
        <f t="shared" si="32"/>
        <v>390</v>
      </c>
      <c r="U87" s="60">
        <f t="shared" si="32"/>
        <v>175</v>
      </c>
      <c r="V87" s="60">
        <f t="shared" si="32"/>
        <v>28</v>
      </c>
      <c r="W87" s="60">
        <f t="shared" si="32"/>
        <v>40</v>
      </c>
      <c r="X87" s="60">
        <f t="shared" si="32"/>
        <v>85</v>
      </c>
      <c r="Y87" s="60">
        <f t="shared" si="32"/>
        <v>450</v>
      </c>
      <c r="Z87" s="60">
        <f t="shared" si="32"/>
        <v>220</v>
      </c>
      <c r="AA87" s="60">
        <f t="shared" si="32"/>
        <v>28</v>
      </c>
      <c r="AB87" s="60">
        <f t="shared" si="32"/>
        <v>75</v>
      </c>
      <c r="AC87" s="60">
        <f t="shared" si="32"/>
        <v>85</v>
      </c>
      <c r="AD87" s="60">
        <f t="shared" si="32"/>
        <v>380</v>
      </c>
      <c r="AE87" s="60">
        <f t="shared" si="32"/>
        <v>215</v>
      </c>
      <c r="AF87" s="60">
        <f t="shared" si="32"/>
        <v>26</v>
      </c>
      <c r="AG87" s="60">
        <f t="shared" si="32"/>
        <v>40</v>
      </c>
      <c r="AH87" s="60">
        <f t="shared" si="32"/>
        <v>80</v>
      </c>
      <c r="AI87" s="60">
        <f t="shared" si="32"/>
        <v>415</v>
      </c>
      <c r="AJ87" s="60">
        <f t="shared" si="32"/>
        <v>290</v>
      </c>
      <c r="AK87" s="60">
        <f t="shared" si="32"/>
        <v>29</v>
      </c>
      <c r="AL87" s="60">
        <f t="shared" si="32"/>
        <v>2329</v>
      </c>
      <c r="AM87" s="60">
        <f t="shared" si="32"/>
        <v>4549</v>
      </c>
      <c r="AN87" s="60">
        <f t="shared" si="32"/>
        <v>160</v>
      </c>
    </row>
    <row r="88" spans="1:257" s="41" customFormat="1" ht="23.25" customHeight="1" x14ac:dyDescent="0.25">
      <c r="A88" s="178" t="s">
        <v>199</v>
      </c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8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  <c r="IP88" s="40"/>
      <c r="IQ88" s="40"/>
      <c r="IR88" s="40"/>
      <c r="IS88" s="40"/>
      <c r="IT88" s="40"/>
      <c r="IU88" s="40"/>
      <c r="IV88" s="40"/>
      <c r="IW88" s="40"/>
    </row>
    <row r="89" spans="1:257" ht="48.75" customHeight="1" x14ac:dyDescent="0.25">
      <c r="A89" s="77">
        <v>50</v>
      </c>
      <c r="B89" s="9" t="s">
        <v>42</v>
      </c>
      <c r="C89" s="31"/>
      <c r="D89" s="31" t="s">
        <v>144</v>
      </c>
      <c r="E89" s="33"/>
      <c r="F89" s="33">
        <v>2</v>
      </c>
      <c r="G89" s="31"/>
      <c r="H89" s="34"/>
      <c r="I89" s="34"/>
      <c r="J89" s="34"/>
      <c r="K89" s="34"/>
      <c r="L89" s="34"/>
      <c r="M89" s="35">
        <v>15</v>
      </c>
      <c r="N89" s="35">
        <v>15</v>
      </c>
      <c r="O89" s="35">
        <v>15</v>
      </c>
      <c r="P89" s="35">
        <v>15</v>
      </c>
      <c r="Q89" s="35">
        <v>2</v>
      </c>
      <c r="R89" s="47"/>
      <c r="S89" s="47"/>
      <c r="T89" s="47"/>
      <c r="U89" s="47"/>
      <c r="V89" s="47"/>
      <c r="W89" s="44"/>
      <c r="X89" s="44"/>
      <c r="Y89" s="44"/>
      <c r="Z89" s="44"/>
      <c r="AA89" s="44"/>
      <c r="AB89" s="45"/>
      <c r="AC89" s="45"/>
      <c r="AD89" s="45"/>
      <c r="AE89" s="45"/>
      <c r="AF89" s="45"/>
      <c r="AG89" s="48"/>
      <c r="AH89" s="48"/>
      <c r="AI89" s="48"/>
      <c r="AJ89" s="48"/>
      <c r="AK89" s="48"/>
      <c r="AL89" s="33">
        <f t="shared" ref="AL89:AL96" si="33">SUM(H89,J89,M89,O89,R89,T89,W89,Y89,AB89,,,,AD89,AG89,AI89)</f>
        <v>30</v>
      </c>
      <c r="AM89" s="33">
        <f>SUM(H89:K89,M89:P89,R89:U89,W89:Z89,AB89:AE89,AG89:AJ89)</f>
        <v>60</v>
      </c>
      <c r="AN89" s="33">
        <f t="shared" ref="AN89:AN102" si="34">SUM(L89,Q89,V89,AA89,AF89,AK89)</f>
        <v>2</v>
      </c>
    </row>
    <row r="90" spans="1:257" ht="52.5" customHeight="1" x14ac:dyDescent="0.25">
      <c r="A90" s="46">
        <v>51</v>
      </c>
      <c r="B90" s="9" t="s">
        <v>95</v>
      </c>
      <c r="C90" s="31"/>
      <c r="D90" s="31" t="s">
        <v>145</v>
      </c>
      <c r="E90" s="33"/>
      <c r="F90" s="33">
        <v>2</v>
      </c>
      <c r="G90" s="31"/>
      <c r="H90" s="34"/>
      <c r="I90" s="34"/>
      <c r="J90" s="34"/>
      <c r="K90" s="10"/>
      <c r="L90" s="34"/>
      <c r="M90" s="35">
        <v>15</v>
      </c>
      <c r="N90" s="35">
        <v>15</v>
      </c>
      <c r="O90" s="35"/>
      <c r="P90" s="35"/>
      <c r="Q90" s="35">
        <v>1</v>
      </c>
      <c r="R90" s="47"/>
      <c r="S90" s="47"/>
      <c r="T90" s="47"/>
      <c r="U90" s="47"/>
      <c r="V90" s="47"/>
      <c r="W90" s="44"/>
      <c r="X90" s="44"/>
      <c r="Y90" s="44"/>
      <c r="Z90" s="44"/>
      <c r="AA90" s="44"/>
      <c r="AB90" s="45"/>
      <c r="AC90" s="45"/>
      <c r="AD90" s="45"/>
      <c r="AE90" s="45"/>
      <c r="AF90" s="45"/>
      <c r="AG90" s="48"/>
      <c r="AH90" s="48"/>
      <c r="AI90" s="48"/>
      <c r="AJ90" s="48"/>
      <c r="AK90" s="48"/>
      <c r="AL90" s="33">
        <f t="shared" si="33"/>
        <v>15</v>
      </c>
      <c r="AM90" s="33">
        <v>30</v>
      </c>
      <c r="AN90" s="33">
        <f t="shared" si="34"/>
        <v>1</v>
      </c>
    </row>
    <row r="91" spans="1:257" ht="40.5" customHeight="1" x14ac:dyDescent="0.25">
      <c r="A91" s="77">
        <v>52</v>
      </c>
      <c r="B91" s="81" t="s">
        <v>44</v>
      </c>
      <c r="C91" s="31"/>
      <c r="D91" s="31" t="s">
        <v>146</v>
      </c>
      <c r="E91" s="33"/>
      <c r="F91" s="33">
        <v>2</v>
      </c>
      <c r="G91" s="31"/>
      <c r="H91" s="34"/>
      <c r="I91" s="34"/>
      <c r="J91" s="34"/>
      <c r="K91" s="34"/>
      <c r="L91" s="34"/>
      <c r="M91" s="35">
        <v>15</v>
      </c>
      <c r="N91" s="35">
        <v>15</v>
      </c>
      <c r="O91" s="35"/>
      <c r="P91" s="35"/>
      <c r="Q91" s="35">
        <v>1</v>
      </c>
      <c r="R91" s="47"/>
      <c r="S91" s="47"/>
      <c r="T91" s="47"/>
      <c r="U91" s="47"/>
      <c r="V91" s="47"/>
      <c r="W91" s="44"/>
      <c r="X91" s="44"/>
      <c r="Y91" s="44"/>
      <c r="Z91" s="44"/>
      <c r="AA91" s="44"/>
      <c r="AB91" s="45"/>
      <c r="AC91" s="45"/>
      <c r="AD91" s="45"/>
      <c r="AE91" s="45"/>
      <c r="AF91" s="45"/>
      <c r="AG91" s="48"/>
      <c r="AH91" s="48"/>
      <c r="AI91" s="48"/>
      <c r="AJ91" s="48"/>
      <c r="AK91" s="48"/>
      <c r="AL91" s="33">
        <f t="shared" si="33"/>
        <v>15</v>
      </c>
      <c r="AM91" s="33">
        <f t="shared" ref="AM91:AM101" si="35">SUM(H91:K91,M91:P91,R91:U91,W91:Z91,AB91:AE91,AG91:AJ91)</f>
        <v>30</v>
      </c>
      <c r="AN91" s="33">
        <f t="shared" si="34"/>
        <v>1</v>
      </c>
    </row>
    <row r="92" spans="1:257" ht="57.75" customHeight="1" x14ac:dyDescent="0.25">
      <c r="A92" s="46">
        <v>53</v>
      </c>
      <c r="B92" s="81" t="s">
        <v>45</v>
      </c>
      <c r="C92" s="31"/>
      <c r="D92" s="31" t="s">
        <v>147</v>
      </c>
      <c r="E92" s="33"/>
      <c r="F92" s="33">
        <v>1</v>
      </c>
      <c r="G92" s="31"/>
      <c r="H92" s="34">
        <v>15</v>
      </c>
      <c r="I92" s="34">
        <v>15</v>
      </c>
      <c r="J92" s="34"/>
      <c r="K92" s="34"/>
      <c r="L92" s="34">
        <v>1</v>
      </c>
      <c r="M92" s="35"/>
      <c r="N92" s="35"/>
      <c r="O92" s="35"/>
      <c r="P92" s="35"/>
      <c r="Q92" s="35"/>
      <c r="R92" s="47"/>
      <c r="S92" s="47"/>
      <c r="T92" s="47"/>
      <c r="U92" s="47"/>
      <c r="V92" s="47"/>
      <c r="W92" s="44"/>
      <c r="X92" s="44"/>
      <c r="Y92" s="44"/>
      <c r="Z92" s="44"/>
      <c r="AA92" s="44"/>
      <c r="AB92" s="45"/>
      <c r="AC92" s="45"/>
      <c r="AD92" s="45"/>
      <c r="AE92" s="45"/>
      <c r="AF92" s="45"/>
      <c r="AG92" s="48"/>
      <c r="AH92" s="48"/>
      <c r="AI92" s="48"/>
      <c r="AJ92" s="48"/>
      <c r="AK92" s="48"/>
      <c r="AL92" s="33">
        <f t="shared" si="33"/>
        <v>15</v>
      </c>
      <c r="AM92" s="33">
        <f t="shared" si="35"/>
        <v>30</v>
      </c>
      <c r="AN92" s="33">
        <f t="shared" si="34"/>
        <v>1</v>
      </c>
    </row>
    <row r="93" spans="1:257" ht="26.25" customHeight="1" x14ac:dyDescent="0.25">
      <c r="A93" s="31">
        <v>54</v>
      </c>
      <c r="B93" s="81" t="s">
        <v>46</v>
      </c>
      <c r="C93" s="31"/>
      <c r="D93" s="31" t="s">
        <v>148</v>
      </c>
      <c r="E93" s="33"/>
      <c r="F93" s="33">
        <v>1</v>
      </c>
      <c r="G93" s="31"/>
      <c r="H93" s="34">
        <v>15</v>
      </c>
      <c r="I93" s="34">
        <v>15</v>
      </c>
      <c r="J93" s="34"/>
      <c r="K93" s="34"/>
      <c r="L93" s="34">
        <v>1</v>
      </c>
      <c r="M93" s="35"/>
      <c r="N93" s="35"/>
      <c r="O93" s="35"/>
      <c r="P93" s="35"/>
      <c r="Q93" s="35"/>
      <c r="R93" s="47"/>
      <c r="S93" s="47"/>
      <c r="T93" s="47"/>
      <c r="U93" s="47"/>
      <c r="V93" s="47"/>
      <c r="W93" s="44"/>
      <c r="X93" s="44"/>
      <c r="Y93" s="44"/>
      <c r="Z93" s="44"/>
      <c r="AA93" s="44"/>
      <c r="AB93" s="45"/>
      <c r="AC93" s="45"/>
      <c r="AD93" s="45"/>
      <c r="AE93" s="45"/>
      <c r="AF93" s="45"/>
      <c r="AG93" s="48"/>
      <c r="AH93" s="48"/>
      <c r="AI93" s="48"/>
      <c r="AJ93" s="48"/>
      <c r="AK93" s="48"/>
      <c r="AL93" s="33">
        <f t="shared" si="33"/>
        <v>15</v>
      </c>
      <c r="AM93" s="33">
        <f t="shared" si="35"/>
        <v>30</v>
      </c>
      <c r="AN93" s="33">
        <f t="shared" si="34"/>
        <v>1</v>
      </c>
    </row>
    <row r="94" spans="1:257" ht="26.25" customHeight="1" x14ac:dyDescent="0.25">
      <c r="A94" s="46">
        <v>55</v>
      </c>
      <c r="B94" s="81" t="s">
        <v>48</v>
      </c>
      <c r="C94" s="31"/>
      <c r="D94" s="31" t="s">
        <v>149</v>
      </c>
      <c r="E94" s="33"/>
      <c r="F94" s="33">
        <v>2</v>
      </c>
      <c r="G94" s="31"/>
      <c r="H94" s="34"/>
      <c r="I94" s="34"/>
      <c r="J94" s="34"/>
      <c r="K94" s="34"/>
      <c r="L94" s="34"/>
      <c r="M94" s="35">
        <v>25</v>
      </c>
      <c r="N94" s="35"/>
      <c r="O94" s="35"/>
      <c r="P94" s="35"/>
      <c r="Q94" s="35">
        <v>1</v>
      </c>
      <c r="R94" s="47"/>
      <c r="S94" s="47"/>
      <c r="T94" s="47"/>
      <c r="U94" s="47"/>
      <c r="V94" s="47"/>
      <c r="W94" s="44"/>
      <c r="X94" s="44"/>
      <c r="Y94" s="44"/>
      <c r="Z94" s="44"/>
      <c r="AA94" s="44"/>
      <c r="AB94" s="45"/>
      <c r="AC94" s="45"/>
      <c r="AD94" s="45"/>
      <c r="AE94" s="45"/>
      <c r="AF94" s="45"/>
      <c r="AG94" s="48"/>
      <c r="AH94" s="48"/>
      <c r="AI94" s="48"/>
      <c r="AJ94" s="48"/>
      <c r="AK94" s="48"/>
      <c r="AL94" s="33">
        <f t="shared" si="33"/>
        <v>25</v>
      </c>
      <c r="AM94" s="33">
        <f t="shared" si="35"/>
        <v>25</v>
      </c>
      <c r="AN94" s="33">
        <f t="shared" si="34"/>
        <v>1</v>
      </c>
    </row>
    <row r="95" spans="1:257" ht="42" customHeight="1" x14ac:dyDescent="0.25">
      <c r="A95" s="31">
        <v>56</v>
      </c>
      <c r="B95" s="81" t="s">
        <v>49</v>
      </c>
      <c r="C95" s="31"/>
      <c r="D95" s="31" t="s">
        <v>150</v>
      </c>
      <c r="E95" s="33"/>
      <c r="F95" s="33">
        <v>1</v>
      </c>
      <c r="G95" s="31"/>
      <c r="H95" s="34">
        <v>15</v>
      </c>
      <c r="I95" s="34">
        <v>15</v>
      </c>
      <c r="J95" s="34">
        <v>15</v>
      </c>
      <c r="K95" s="34">
        <v>15</v>
      </c>
      <c r="L95" s="34">
        <v>2</v>
      </c>
      <c r="M95" s="35"/>
      <c r="N95" s="35"/>
      <c r="O95" s="35"/>
      <c r="P95" s="35"/>
      <c r="Q95" s="35"/>
      <c r="R95" s="47"/>
      <c r="S95" s="47"/>
      <c r="T95" s="47"/>
      <c r="U95" s="47"/>
      <c r="V95" s="47"/>
      <c r="W95" s="44"/>
      <c r="X95" s="44"/>
      <c r="Y95" s="44"/>
      <c r="Z95" s="44"/>
      <c r="AA95" s="44"/>
      <c r="AB95" s="45"/>
      <c r="AC95" s="45"/>
      <c r="AD95" s="45"/>
      <c r="AE95" s="45"/>
      <c r="AF95" s="45"/>
      <c r="AG95" s="48"/>
      <c r="AH95" s="48"/>
      <c r="AI95" s="48"/>
      <c r="AJ95" s="48"/>
      <c r="AK95" s="48"/>
      <c r="AL95" s="33">
        <f t="shared" si="33"/>
        <v>30</v>
      </c>
      <c r="AM95" s="33">
        <f t="shared" si="35"/>
        <v>60</v>
      </c>
      <c r="AN95" s="33">
        <f t="shared" si="34"/>
        <v>2</v>
      </c>
    </row>
    <row r="96" spans="1:257" ht="19.5" customHeight="1" x14ac:dyDescent="0.25">
      <c r="A96" s="46">
        <v>57</v>
      </c>
      <c r="B96" s="81" t="s">
        <v>75</v>
      </c>
      <c r="C96" s="31"/>
      <c r="D96" s="31" t="s">
        <v>151</v>
      </c>
      <c r="E96" s="33"/>
      <c r="F96" s="33" t="s">
        <v>110</v>
      </c>
      <c r="G96" s="31"/>
      <c r="H96" s="34"/>
      <c r="I96" s="34"/>
      <c r="J96" s="34">
        <v>25</v>
      </c>
      <c r="K96" s="34">
        <v>5</v>
      </c>
      <c r="L96" s="34">
        <v>1</v>
      </c>
      <c r="M96" s="35"/>
      <c r="N96" s="35"/>
      <c r="O96" s="35">
        <v>20</v>
      </c>
      <c r="P96" s="35">
        <v>10</v>
      </c>
      <c r="Q96" s="35">
        <v>1</v>
      </c>
      <c r="R96" s="47"/>
      <c r="S96" s="47"/>
      <c r="T96" s="47"/>
      <c r="U96" s="47"/>
      <c r="V96" s="47"/>
      <c r="W96" s="44"/>
      <c r="X96" s="44"/>
      <c r="Y96" s="44"/>
      <c r="Z96" s="44"/>
      <c r="AA96" s="44"/>
      <c r="AB96" s="45"/>
      <c r="AC96" s="45"/>
      <c r="AD96" s="45"/>
      <c r="AE96" s="45"/>
      <c r="AF96" s="45"/>
      <c r="AG96" s="48"/>
      <c r="AH96" s="48"/>
      <c r="AI96" s="48"/>
      <c r="AJ96" s="48"/>
      <c r="AK96" s="48"/>
      <c r="AL96" s="33">
        <f t="shared" si="33"/>
        <v>45</v>
      </c>
      <c r="AM96" s="33">
        <f t="shared" si="35"/>
        <v>60</v>
      </c>
      <c r="AN96" s="33">
        <f t="shared" si="34"/>
        <v>2</v>
      </c>
    </row>
    <row r="97" spans="1:257" ht="35.25" customHeight="1" x14ac:dyDescent="0.25">
      <c r="A97" s="46">
        <v>58</v>
      </c>
      <c r="B97" s="9" t="s">
        <v>69</v>
      </c>
      <c r="C97" s="31"/>
      <c r="D97" s="31" t="s">
        <v>152</v>
      </c>
      <c r="E97" s="33"/>
      <c r="F97" s="36" t="s">
        <v>101</v>
      </c>
      <c r="G97" s="37"/>
      <c r="H97" s="34"/>
      <c r="I97" s="34"/>
      <c r="J97" s="34"/>
      <c r="K97" s="34"/>
      <c r="L97" s="34"/>
      <c r="M97" s="35"/>
      <c r="N97" s="35"/>
      <c r="O97" s="35"/>
      <c r="P97" s="35"/>
      <c r="Q97" s="35"/>
      <c r="R97" s="47"/>
      <c r="S97" s="47"/>
      <c r="T97" s="47"/>
      <c r="U97" s="47"/>
      <c r="V97" s="47"/>
      <c r="W97" s="44">
        <v>15</v>
      </c>
      <c r="X97" s="44"/>
      <c r="Y97" s="44">
        <v>15</v>
      </c>
      <c r="Z97" s="44"/>
      <c r="AA97" s="44">
        <v>1</v>
      </c>
      <c r="AB97" s="45">
        <v>15</v>
      </c>
      <c r="AC97" s="45"/>
      <c r="AD97" s="45">
        <v>15</v>
      </c>
      <c r="AE97" s="45"/>
      <c r="AF97" s="45">
        <v>1</v>
      </c>
      <c r="AG97" s="48">
        <v>30</v>
      </c>
      <c r="AH97" s="48"/>
      <c r="AI97" s="48"/>
      <c r="AJ97" s="48"/>
      <c r="AK97" s="48">
        <v>1</v>
      </c>
      <c r="AL97" s="33">
        <f>SUM(H97,J97,M97,O97,R97,T97,W97,Y97,AB97,AD97,AG97,AI97)</f>
        <v>90</v>
      </c>
      <c r="AM97" s="33">
        <f t="shared" si="35"/>
        <v>90</v>
      </c>
      <c r="AN97" s="33">
        <f t="shared" si="34"/>
        <v>3</v>
      </c>
    </row>
    <row r="98" spans="1:257" ht="23.25" customHeight="1" x14ac:dyDescent="0.25">
      <c r="A98" s="46">
        <v>59</v>
      </c>
      <c r="B98" s="9" t="s">
        <v>71</v>
      </c>
      <c r="C98" s="31"/>
      <c r="D98" s="31" t="s">
        <v>153</v>
      </c>
      <c r="E98" s="33"/>
      <c r="F98" s="36">
        <v>5</v>
      </c>
      <c r="G98" s="37"/>
      <c r="H98" s="34"/>
      <c r="I98" s="34"/>
      <c r="J98" s="34"/>
      <c r="K98" s="34"/>
      <c r="L98" s="34"/>
      <c r="M98" s="35"/>
      <c r="N98" s="35"/>
      <c r="O98" s="35"/>
      <c r="P98" s="35"/>
      <c r="Q98" s="35"/>
      <c r="R98" s="47"/>
      <c r="S98" s="47"/>
      <c r="T98" s="47"/>
      <c r="U98" s="47"/>
      <c r="V98" s="47"/>
      <c r="W98" s="44"/>
      <c r="X98" s="44"/>
      <c r="Y98" s="44"/>
      <c r="Z98" s="44"/>
      <c r="AA98" s="44"/>
      <c r="AB98" s="45">
        <v>30</v>
      </c>
      <c r="AC98" s="45"/>
      <c r="AD98" s="45"/>
      <c r="AE98" s="45"/>
      <c r="AF98" s="45">
        <v>1</v>
      </c>
      <c r="AG98" s="48"/>
      <c r="AH98" s="48"/>
      <c r="AI98" s="48"/>
      <c r="AJ98" s="48"/>
      <c r="AK98" s="48"/>
      <c r="AL98" s="33">
        <f>SUM(H98,J98,M98,O98,R98,T98,W98,Y98,AB98,AD98,AG98,AI98)</f>
        <v>30</v>
      </c>
      <c r="AM98" s="33">
        <f t="shared" si="35"/>
        <v>30</v>
      </c>
      <c r="AN98" s="33">
        <f t="shared" si="34"/>
        <v>1</v>
      </c>
    </row>
    <row r="99" spans="1:257" ht="36.75" customHeight="1" x14ac:dyDescent="0.25">
      <c r="A99" s="46">
        <v>60</v>
      </c>
      <c r="B99" s="9" t="s">
        <v>73</v>
      </c>
      <c r="C99" s="31"/>
      <c r="D99" s="31" t="s">
        <v>154</v>
      </c>
      <c r="E99" s="33"/>
      <c r="F99" s="36" t="s">
        <v>126</v>
      </c>
      <c r="G99" s="37"/>
      <c r="H99" s="34"/>
      <c r="I99" s="34"/>
      <c r="J99" s="34"/>
      <c r="K99" s="34"/>
      <c r="L99" s="34"/>
      <c r="M99" s="35"/>
      <c r="N99" s="35"/>
      <c r="O99" s="35"/>
      <c r="P99" s="35"/>
      <c r="Q99" s="35"/>
      <c r="R99" s="47">
        <v>20</v>
      </c>
      <c r="S99" s="47">
        <v>10</v>
      </c>
      <c r="T99" s="47">
        <v>25</v>
      </c>
      <c r="U99" s="47">
        <v>5</v>
      </c>
      <c r="V99" s="47">
        <v>2</v>
      </c>
      <c r="W99" s="44"/>
      <c r="X99" s="44"/>
      <c r="Y99" s="44"/>
      <c r="Z99" s="44"/>
      <c r="AA99" s="44"/>
      <c r="AB99" s="45"/>
      <c r="AC99" s="45"/>
      <c r="AD99" s="45"/>
      <c r="AE99" s="45"/>
      <c r="AF99" s="45"/>
      <c r="AG99" s="48"/>
      <c r="AH99" s="48"/>
      <c r="AI99" s="48"/>
      <c r="AJ99" s="48"/>
      <c r="AK99" s="48"/>
      <c r="AL99" s="33">
        <f>SUM(H99,J99,M99,O99,R99,T99,W99,Y99,AB99,AD99,AG99,AI99)</f>
        <v>45</v>
      </c>
      <c r="AM99" s="33">
        <f t="shared" si="35"/>
        <v>60</v>
      </c>
      <c r="AN99" s="33">
        <f t="shared" si="34"/>
        <v>2</v>
      </c>
    </row>
    <row r="100" spans="1:257" ht="30" customHeight="1" x14ac:dyDescent="0.25">
      <c r="A100" s="46">
        <v>61</v>
      </c>
      <c r="B100" s="9" t="s">
        <v>64</v>
      </c>
      <c r="C100" s="31"/>
      <c r="D100" s="31" t="s">
        <v>155</v>
      </c>
      <c r="E100" s="33"/>
      <c r="F100" s="36" t="s">
        <v>97</v>
      </c>
      <c r="G100" s="37"/>
      <c r="H100" s="34"/>
      <c r="I100" s="34"/>
      <c r="J100" s="34"/>
      <c r="K100" s="34"/>
      <c r="L100" s="34"/>
      <c r="M100" s="35"/>
      <c r="N100" s="35"/>
      <c r="O100" s="35"/>
      <c r="P100" s="35"/>
      <c r="Q100" s="35"/>
      <c r="R100" s="47"/>
      <c r="S100" s="47"/>
      <c r="T100" s="47"/>
      <c r="U100" s="47"/>
      <c r="V100" s="47"/>
      <c r="W100" s="44">
        <v>30</v>
      </c>
      <c r="X100" s="44"/>
      <c r="Y100" s="44"/>
      <c r="Z100" s="44"/>
      <c r="AA100" s="44">
        <v>1</v>
      </c>
      <c r="AB100" s="45">
        <v>35</v>
      </c>
      <c r="AC100" s="45">
        <v>25</v>
      </c>
      <c r="AD100" s="45"/>
      <c r="AE100" s="45"/>
      <c r="AF100" s="45">
        <v>2</v>
      </c>
      <c r="AG100" s="48"/>
      <c r="AH100" s="48"/>
      <c r="AI100" s="48"/>
      <c r="AJ100" s="48"/>
      <c r="AK100" s="48"/>
      <c r="AL100" s="33">
        <f>SUM(H100,J100,M100,O100,R100,T100,W100,Y100,AB100,AD100,AG100,AI100)</f>
        <v>65</v>
      </c>
      <c r="AM100" s="33">
        <f t="shared" si="35"/>
        <v>90</v>
      </c>
      <c r="AN100" s="33">
        <f t="shared" si="34"/>
        <v>3</v>
      </c>
    </row>
    <row r="101" spans="1:257" s="38" customFormat="1" ht="39.75" customHeight="1" x14ac:dyDescent="0.25">
      <c r="A101" s="84">
        <v>62</v>
      </c>
      <c r="B101" s="9" t="s">
        <v>129</v>
      </c>
      <c r="C101" s="31"/>
      <c r="D101" s="31" t="s">
        <v>156</v>
      </c>
      <c r="E101" s="33"/>
      <c r="F101" s="33">
        <v>2</v>
      </c>
      <c r="G101" s="31"/>
      <c r="H101" s="34"/>
      <c r="I101" s="34"/>
      <c r="J101" s="34"/>
      <c r="K101" s="34"/>
      <c r="L101" s="34"/>
      <c r="M101" s="35">
        <v>15</v>
      </c>
      <c r="N101" s="35">
        <v>15</v>
      </c>
      <c r="O101" s="35">
        <v>15</v>
      </c>
      <c r="P101" s="35">
        <v>15</v>
      </c>
      <c r="Q101" s="35">
        <v>2</v>
      </c>
      <c r="R101" s="47"/>
      <c r="S101" s="47"/>
      <c r="T101" s="47"/>
      <c r="U101" s="47"/>
      <c r="V101" s="47"/>
      <c r="W101" s="44"/>
      <c r="X101" s="44"/>
      <c r="Y101" s="44"/>
      <c r="Z101" s="44"/>
      <c r="AA101" s="44"/>
      <c r="AB101" s="45"/>
      <c r="AC101" s="45"/>
      <c r="AD101" s="45"/>
      <c r="AE101" s="45"/>
      <c r="AF101" s="45"/>
      <c r="AG101" s="48"/>
      <c r="AH101" s="48"/>
      <c r="AI101" s="48"/>
      <c r="AJ101" s="48"/>
      <c r="AK101" s="48"/>
      <c r="AL101" s="33">
        <f>SUM(H101,J101,M101,O101,R101,T101,W101,Y101,AB101,,,,AD101,AG101,AI101)</f>
        <v>30</v>
      </c>
      <c r="AM101" s="33">
        <f t="shared" si="35"/>
        <v>60</v>
      </c>
      <c r="AN101" s="33">
        <f t="shared" si="34"/>
        <v>2</v>
      </c>
    </row>
    <row r="102" spans="1:257" s="38" customFormat="1" ht="47.25" customHeight="1" x14ac:dyDescent="0.25">
      <c r="A102" s="84">
        <v>63</v>
      </c>
      <c r="B102" s="9" t="s">
        <v>124</v>
      </c>
      <c r="C102" s="31"/>
      <c r="D102" s="31" t="s">
        <v>157</v>
      </c>
      <c r="E102" s="33"/>
      <c r="F102" s="33">
        <v>2</v>
      </c>
      <c r="G102" s="31"/>
      <c r="H102" s="34"/>
      <c r="I102" s="34"/>
      <c r="J102" s="34"/>
      <c r="K102" s="34"/>
      <c r="L102" s="34"/>
      <c r="M102" s="35">
        <v>15</v>
      </c>
      <c r="N102" s="35">
        <v>15</v>
      </c>
      <c r="O102" s="35"/>
      <c r="P102" s="35"/>
      <c r="Q102" s="35">
        <v>1</v>
      </c>
      <c r="R102" s="47"/>
      <c r="S102" s="47"/>
      <c r="T102" s="47"/>
      <c r="U102" s="47"/>
      <c r="V102" s="47"/>
      <c r="W102" s="44"/>
      <c r="X102" s="44"/>
      <c r="Y102" s="44"/>
      <c r="Z102" s="44"/>
      <c r="AA102" s="44"/>
      <c r="AB102" s="45"/>
      <c r="AC102" s="45"/>
      <c r="AD102" s="45"/>
      <c r="AE102" s="45"/>
      <c r="AF102" s="45"/>
      <c r="AG102" s="48"/>
      <c r="AH102" s="48"/>
      <c r="AI102" s="48"/>
      <c r="AJ102" s="48"/>
      <c r="AK102" s="48"/>
      <c r="AL102" s="33">
        <f>SUM(H102,J102,M102,O102,R102,T102,W102,Y102,AB102,,,,AD102,AG102,AI102)</f>
        <v>15</v>
      </c>
      <c r="AM102" s="33">
        <v>30</v>
      </c>
      <c r="AN102" s="33">
        <f t="shared" si="34"/>
        <v>1</v>
      </c>
    </row>
    <row r="103" spans="1:257" s="41" customFormat="1" ht="24.75" customHeight="1" x14ac:dyDescent="0.25">
      <c r="A103" s="120" t="s">
        <v>162</v>
      </c>
      <c r="B103" s="121"/>
      <c r="C103" s="85"/>
      <c r="D103" s="85"/>
      <c r="E103" s="86"/>
      <c r="F103" s="86"/>
      <c r="G103" s="87"/>
      <c r="H103" s="88">
        <f>SUM(H89:H100)</f>
        <v>45</v>
      </c>
      <c r="I103" s="88">
        <f t="shared" ref="I103:AK103" si="36">SUM(I89:I100)</f>
        <v>45</v>
      </c>
      <c r="J103" s="88">
        <f t="shared" si="36"/>
        <v>40</v>
      </c>
      <c r="K103" s="88">
        <f t="shared" si="36"/>
        <v>20</v>
      </c>
      <c r="L103" s="88">
        <f t="shared" si="36"/>
        <v>5</v>
      </c>
      <c r="M103" s="88">
        <f t="shared" si="36"/>
        <v>70</v>
      </c>
      <c r="N103" s="88">
        <f t="shared" si="36"/>
        <v>45</v>
      </c>
      <c r="O103" s="88">
        <f t="shared" si="36"/>
        <v>35</v>
      </c>
      <c r="P103" s="88">
        <f t="shared" si="36"/>
        <v>25</v>
      </c>
      <c r="Q103" s="88">
        <f t="shared" si="36"/>
        <v>6</v>
      </c>
      <c r="R103" s="88">
        <f t="shared" si="36"/>
        <v>20</v>
      </c>
      <c r="S103" s="88">
        <f t="shared" si="36"/>
        <v>10</v>
      </c>
      <c r="T103" s="88">
        <f t="shared" si="36"/>
        <v>25</v>
      </c>
      <c r="U103" s="88">
        <f t="shared" si="36"/>
        <v>5</v>
      </c>
      <c r="V103" s="88">
        <f t="shared" si="36"/>
        <v>2</v>
      </c>
      <c r="W103" s="88">
        <f t="shared" si="36"/>
        <v>45</v>
      </c>
      <c r="X103" s="88">
        <f t="shared" si="36"/>
        <v>0</v>
      </c>
      <c r="Y103" s="88">
        <f t="shared" si="36"/>
        <v>15</v>
      </c>
      <c r="Z103" s="88">
        <f t="shared" si="36"/>
        <v>0</v>
      </c>
      <c r="AA103" s="88">
        <f t="shared" si="36"/>
        <v>2</v>
      </c>
      <c r="AB103" s="88">
        <f t="shared" si="36"/>
        <v>80</v>
      </c>
      <c r="AC103" s="88">
        <f t="shared" si="36"/>
        <v>25</v>
      </c>
      <c r="AD103" s="88">
        <f t="shared" si="36"/>
        <v>15</v>
      </c>
      <c r="AE103" s="88">
        <f t="shared" si="36"/>
        <v>0</v>
      </c>
      <c r="AF103" s="88">
        <f t="shared" si="36"/>
        <v>4</v>
      </c>
      <c r="AG103" s="88">
        <f t="shared" si="36"/>
        <v>30</v>
      </c>
      <c r="AH103" s="88">
        <f t="shared" si="36"/>
        <v>0</v>
      </c>
      <c r="AI103" s="88">
        <f t="shared" si="36"/>
        <v>0</v>
      </c>
      <c r="AJ103" s="88">
        <f t="shared" si="36"/>
        <v>0</v>
      </c>
      <c r="AK103" s="88">
        <f t="shared" si="36"/>
        <v>1</v>
      </c>
      <c r="AL103" s="88">
        <f>SUM(AL89:AL100)</f>
        <v>420</v>
      </c>
      <c r="AM103" s="88">
        <f>SUM(AM89:AM100)</f>
        <v>595</v>
      </c>
      <c r="AN103" s="88">
        <f>SUM(AN89:AN100)</f>
        <v>20</v>
      </c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  <c r="II103" s="40"/>
      <c r="IJ103" s="40"/>
      <c r="IK103" s="40"/>
      <c r="IL103" s="40"/>
      <c r="IM103" s="40"/>
      <c r="IN103" s="40"/>
      <c r="IO103" s="40"/>
      <c r="IP103" s="40"/>
      <c r="IQ103" s="40"/>
      <c r="IR103" s="40"/>
      <c r="IS103" s="40"/>
      <c r="IT103" s="40"/>
      <c r="IU103" s="40"/>
      <c r="IV103" s="40"/>
      <c r="IW103" s="40"/>
    </row>
    <row r="104" spans="1:257" s="41" customFormat="1" ht="51.75" customHeight="1" x14ac:dyDescent="0.25">
      <c r="A104" s="198" t="s">
        <v>163</v>
      </c>
      <c r="B104" s="199"/>
      <c r="C104" s="119"/>
      <c r="D104" s="87"/>
      <c r="E104" s="86"/>
      <c r="F104" s="86"/>
      <c r="G104" s="87"/>
      <c r="H104" s="61">
        <f>SUM(H89:H102)</f>
        <v>45</v>
      </c>
      <c r="I104" s="61">
        <f t="shared" ref="I104:AN104" si="37">SUM(I89:I102)</f>
        <v>45</v>
      </c>
      <c r="J104" s="61">
        <f t="shared" si="37"/>
        <v>40</v>
      </c>
      <c r="K104" s="61">
        <f t="shared" si="37"/>
        <v>20</v>
      </c>
      <c r="L104" s="61">
        <f t="shared" si="37"/>
        <v>5</v>
      </c>
      <c r="M104" s="61">
        <f t="shared" si="37"/>
        <v>100</v>
      </c>
      <c r="N104" s="61">
        <f t="shared" si="37"/>
        <v>75</v>
      </c>
      <c r="O104" s="61">
        <f t="shared" si="37"/>
        <v>50</v>
      </c>
      <c r="P104" s="61">
        <f t="shared" si="37"/>
        <v>40</v>
      </c>
      <c r="Q104" s="61">
        <f t="shared" si="37"/>
        <v>9</v>
      </c>
      <c r="R104" s="61">
        <f t="shared" si="37"/>
        <v>20</v>
      </c>
      <c r="S104" s="61">
        <f t="shared" si="37"/>
        <v>10</v>
      </c>
      <c r="T104" s="61">
        <f t="shared" si="37"/>
        <v>25</v>
      </c>
      <c r="U104" s="61">
        <f t="shared" si="37"/>
        <v>5</v>
      </c>
      <c r="V104" s="61">
        <f t="shared" si="37"/>
        <v>2</v>
      </c>
      <c r="W104" s="61">
        <f t="shared" si="37"/>
        <v>45</v>
      </c>
      <c r="X104" s="61">
        <f t="shared" si="37"/>
        <v>0</v>
      </c>
      <c r="Y104" s="61">
        <f t="shared" si="37"/>
        <v>15</v>
      </c>
      <c r="Z104" s="61">
        <f t="shared" si="37"/>
        <v>0</v>
      </c>
      <c r="AA104" s="61">
        <f t="shared" si="37"/>
        <v>2</v>
      </c>
      <c r="AB104" s="61">
        <f t="shared" si="37"/>
        <v>80</v>
      </c>
      <c r="AC104" s="61">
        <f t="shared" si="37"/>
        <v>25</v>
      </c>
      <c r="AD104" s="61">
        <f t="shared" si="37"/>
        <v>15</v>
      </c>
      <c r="AE104" s="61">
        <f t="shared" si="37"/>
        <v>0</v>
      </c>
      <c r="AF104" s="61">
        <f t="shared" si="37"/>
        <v>4</v>
      </c>
      <c r="AG104" s="61">
        <f t="shared" si="37"/>
        <v>30</v>
      </c>
      <c r="AH104" s="61">
        <f t="shared" si="37"/>
        <v>0</v>
      </c>
      <c r="AI104" s="61">
        <f t="shared" si="37"/>
        <v>0</v>
      </c>
      <c r="AJ104" s="61">
        <f t="shared" si="37"/>
        <v>0</v>
      </c>
      <c r="AK104" s="61">
        <f t="shared" si="37"/>
        <v>1</v>
      </c>
      <c r="AL104" s="61">
        <f t="shared" si="37"/>
        <v>465</v>
      </c>
      <c r="AM104" s="61">
        <f t="shared" si="37"/>
        <v>685</v>
      </c>
      <c r="AN104" s="61">
        <f t="shared" si="37"/>
        <v>23</v>
      </c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  <c r="IK104" s="40"/>
      <c r="IL104" s="40"/>
      <c r="IM104" s="40"/>
      <c r="IN104" s="40"/>
      <c r="IO104" s="40"/>
      <c r="IP104" s="40"/>
      <c r="IQ104" s="40"/>
      <c r="IR104" s="40"/>
      <c r="IS104" s="40"/>
      <c r="IT104" s="40"/>
      <c r="IU104" s="40"/>
      <c r="IV104" s="40"/>
      <c r="IW104" s="40"/>
    </row>
    <row r="105" spans="1:257" s="41" customFormat="1" ht="24.75" customHeight="1" x14ac:dyDescent="0.25">
      <c r="A105" s="112"/>
      <c r="B105" s="113" t="s">
        <v>125</v>
      </c>
      <c r="C105" s="118"/>
      <c r="D105" s="118"/>
      <c r="E105" s="114"/>
      <c r="F105" s="114"/>
      <c r="G105" s="115"/>
      <c r="H105" s="76">
        <f t="shared" ref="H105:AN105" si="38">SUM(H24,H35,H51,H57,H73,H103)</f>
        <v>144</v>
      </c>
      <c r="I105" s="76">
        <f t="shared" si="38"/>
        <v>305</v>
      </c>
      <c r="J105" s="76">
        <f t="shared" si="38"/>
        <v>190</v>
      </c>
      <c r="K105" s="76">
        <f t="shared" si="38"/>
        <v>250</v>
      </c>
      <c r="L105" s="76">
        <f t="shared" si="38"/>
        <v>31</v>
      </c>
      <c r="M105" s="76">
        <f t="shared" si="38"/>
        <v>155</v>
      </c>
      <c r="N105" s="76">
        <f t="shared" si="38"/>
        <v>255</v>
      </c>
      <c r="O105" s="76">
        <f t="shared" si="38"/>
        <v>175</v>
      </c>
      <c r="P105" s="76">
        <f t="shared" si="38"/>
        <v>255</v>
      </c>
      <c r="Q105" s="76">
        <f t="shared" si="38"/>
        <v>29</v>
      </c>
      <c r="R105" s="76">
        <f t="shared" si="38"/>
        <v>85</v>
      </c>
      <c r="S105" s="76">
        <f t="shared" si="38"/>
        <v>150</v>
      </c>
      <c r="T105" s="76">
        <f t="shared" si="38"/>
        <v>415</v>
      </c>
      <c r="U105" s="76">
        <f t="shared" si="38"/>
        <v>180</v>
      </c>
      <c r="V105" s="76">
        <f t="shared" si="38"/>
        <v>30</v>
      </c>
      <c r="W105" s="76">
        <f t="shared" si="38"/>
        <v>85</v>
      </c>
      <c r="X105" s="76">
        <f t="shared" si="38"/>
        <v>85</v>
      </c>
      <c r="Y105" s="76">
        <f t="shared" si="38"/>
        <v>465</v>
      </c>
      <c r="Z105" s="76">
        <f t="shared" si="38"/>
        <v>220</v>
      </c>
      <c r="AA105" s="76">
        <f t="shared" si="38"/>
        <v>30</v>
      </c>
      <c r="AB105" s="76">
        <f t="shared" si="38"/>
        <v>155</v>
      </c>
      <c r="AC105" s="76">
        <f t="shared" si="38"/>
        <v>110</v>
      </c>
      <c r="AD105" s="76">
        <f t="shared" si="38"/>
        <v>395</v>
      </c>
      <c r="AE105" s="76">
        <f t="shared" si="38"/>
        <v>215</v>
      </c>
      <c r="AF105" s="76">
        <f t="shared" si="38"/>
        <v>30</v>
      </c>
      <c r="AG105" s="76">
        <f t="shared" si="38"/>
        <v>70</v>
      </c>
      <c r="AH105" s="76">
        <f t="shared" si="38"/>
        <v>80</v>
      </c>
      <c r="AI105" s="76">
        <f t="shared" si="38"/>
        <v>415</v>
      </c>
      <c r="AJ105" s="76">
        <f t="shared" si="38"/>
        <v>290</v>
      </c>
      <c r="AK105" s="76">
        <f t="shared" si="38"/>
        <v>30</v>
      </c>
      <c r="AL105" s="76">
        <f t="shared" si="38"/>
        <v>2749</v>
      </c>
      <c r="AM105" s="76">
        <f t="shared" si="38"/>
        <v>5144</v>
      </c>
      <c r="AN105" s="76">
        <f t="shared" si="38"/>
        <v>180</v>
      </c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  <c r="IK105" s="40"/>
      <c r="IL105" s="40"/>
      <c r="IM105" s="40"/>
      <c r="IN105" s="40"/>
      <c r="IO105" s="40"/>
      <c r="IP105" s="40"/>
      <c r="IQ105" s="40"/>
      <c r="IR105" s="40"/>
      <c r="IS105" s="40"/>
      <c r="IT105" s="40"/>
      <c r="IU105" s="40"/>
      <c r="IV105" s="40"/>
      <c r="IW105" s="40"/>
    </row>
    <row r="106" spans="1:257" s="41" customFormat="1" ht="24.75" customHeight="1" x14ac:dyDescent="0.25">
      <c r="A106" s="173" t="s">
        <v>215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42"/>
      <c r="P106" s="42"/>
      <c r="Q106" s="42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  <c r="IK106" s="40"/>
      <c r="IL106" s="40"/>
      <c r="IM106" s="40"/>
      <c r="IN106" s="40"/>
      <c r="IO106" s="40"/>
      <c r="IP106" s="40"/>
      <c r="IQ106" s="40"/>
      <c r="IR106" s="40"/>
      <c r="IS106" s="40"/>
      <c r="IT106" s="40"/>
      <c r="IU106" s="40"/>
      <c r="IV106" s="40"/>
      <c r="IW106" s="40"/>
    </row>
    <row r="107" spans="1:257" ht="22.5" customHeight="1" x14ac:dyDescent="0.25">
      <c r="A107" s="194" t="s">
        <v>87</v>
      </c>
      <c r="B107" s="194"/>
      <c r="C107" s="194"/>
      <c r="D107" s="90"/>
      <c r="E107" s="11"/>
      <c r="F107" s="91"/>
      <c r="G107" s="156" t="s">
        <v>207</v>
      </c>
      <c r="H107" s="156"/>
      <c r="I107" s="156"/>
      <c r="J107" s="156"/>
      <c r="K107" s="156"/>
      <c r="L107" s="156"/>
      <c r="M107" s="193"/>
      <c r="N107" s="193"/>
      <c r="O107" s="193"/>
      <c r="P107" s="1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</row>
    <row r="108" spans="1:257" x14ac:dyDescent="0.25">
      <c r="A108" s="194" t="s">
        <v>88</v>
      </c>
      <c r="B108" s="194"/>
      <c r="C108" s="194"/>
      <c r="D108" s="90"/>
      <c r="E108" s="11"/>
      <c r="F108" s="91"/>
      <c r="G108" s="156" t="s">
        <v>209</v>
      </c>
      <c r="H108" s="156"/>
      <c r="I108" s="156"/>
      <c r="J108" s="156"/>
      <c r="K108" s="156"/>
      <c r="L108" s="156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</row>
    <row r="109" spans="1:257" x14ac:dyDescent="0.25">
      <c r="A109" s="194" t="s">
        <v>89</v>
      </c>
      <c r="B109" s="194"/>
      <c r="C109" s="194"/>
      <c r="D109" s="90"/>
      <c r="E109" s="11"/>
      <c r="F109" s="91"/>
      <c r="G109" s="156" t="s">
        <v>90</v>
      </c>
      <c r="H109" s="156"/>
      <c r="I109" s="156"/>
      <c r="J109" s="156"/>
      <c r="K109" s="156"/>
      <c r="L109" s="156"/>
      <c r="M109" s="93"/>
      <c r="N109" s="93"/>
      <c r="O109" s="93"/>
      <c r="P109" s="93"/>
      <c r="Q109" s="93"/>
      <c r="R109" s="93"/>
      <c r="S109" s="189" t="s">
        <v>226</v>
      </c>
      <c r="T109" s="190"/>
      <c r="U109" s="190"/>
      <c r="V109" s="190"/>
      <c r="W109" s="190"/>
      <c r="X109" s="190"/>
      <c r="Y109" s="190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</row>
    <row r="110" spans="1:257" x14ac:dyDescent="0.25">
      <c r="A110" s="194" t="s">
        <v>210</v>
      </c>
      <c r="B110" s="194"/>
      <c r="C110" s="90"/>
      <c r="D110" s="90"/>
      <c r="E110" s="11"/>
      <c r="F110" s="91"/>
      <c r="G110" s="156" t="s">
        <v>91</v>
      </c>
      <c r="H110" s="156"/>
      <c r="I110" s="156"/>
      <c r="J110" s="156"/>
      <c r="K110" s="156"/>
      <c r="L110" s="92"/>
      <c r="M110" s="93"/>
      <c r="N110" s="93"/>
      <c r="O110" s="93"/>
      <c r="P110" s="93"/>
      <c r="Q110" s="93"/>
      <c r="R110" s="93"/>
      <c r="S110" s="190"/>
      <c r="T110" s="190"/>
      <c r="U110" s="190"/>
      <c r="V110" s="190"/>
      <c r="W110" s="190"/>
      <c r="X110" s="190"/>
      <c r="Y110" s="190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</row>
    <row r="111" spans="1:257" x14ac:dyDescent="0.25">
      <c r="A111" s="156" t="s">
        <v>204</v>
      </c>
      <c r="B111" s="156"/>
      <c r="C111" s="90"/>
      <c r="D111" s="90"/>
      <c r="E111" s="11"/>
      <c r="F111" s="91"/>
      <c r="G111" s="156"/>
      <c r="H111" s="156"/>
      <c r="I111" s="156"/>
      <c r="J111" s="156"/>
      <c r="K111" s="156"/>
      <c r="L111" s="156"/>
      <c r="M111" s="93"/>
      <c r="N111" s="93"/>
      <c r="O111" s="93"/>
      <c r="P111" s="93"/>
      <c r="Q111" s="93"/>
      <c r="R111" s="93"/>
      <c r="S111" s="190"/>
      <c r="T111" s="190"/>
      <c r="U111" s="190"/>
      <c r="V111" s="190"/>
      <c r="W111" s="190"/>
      <c r="X111" s="190"/>
      <c r="Y111" s="190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</row>
    <row r="112" spans="1:257" x14ac:dyDescent="0.25">
      <c r="A112" s="156" t="s">
        <v>205</v>
      </c>
      <c r="B112" s="156"/>
      <c r="C112" s="203"/>
      <c r="D112" s="203"/>
      <c r="E112" s="11"/>
      <c r="F112" s="91"/>
      <c r="G112" s="111" t="s">
        <v>218</v>
      </c>
      <c r="H112" s="111"/>
      <c r="I112" s="111"/>
      <c r="J112" s="111"/>
      <c r="K112" s="111"/>
      <c r="L112" s="111"/>
      <c r="M112" s="110"/>
      <c r="N112" s="93"/>
      <c r="O112" s="93"/>
      <c r="P112" s="93"/>
      <c r="Q112" s="93"/>
      <c r="R112" s="93"/>
      <c r="S112" s="190"/>
      <c r="T112" s="190"/>
      <c r="U112" s="190"/>
      <c r="V112" s="190"/>
      <c r="W112" s="190"/>
      <c r="X112" s="190"/>
      <c r="Y112" s="190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</row>
    <row r="113" spans="1:40" x14ac:dyDescent="0.25">
      <c r="A113" s="156" t="s">
        <v>206</v>
      </c>
      <c r="B113" s="156"/>
      <c r="C113" s="90"/>
      <c r="D113" s="90"/>
      <c r="E113" s="11"/>
      <c r="F113" s="91"/>
      <c r="G113" s="94" t="s">
        <v>219</v>
      </c>
      <c r="H113" s="95"/>
      <c r="I113" s="11"/>
      <c r="J113" s="11"/>
      <c r="K113" s="11"/>
      <c r="L113" s="11"/>
      <c r="M113" s="93"/>
      <c r="N113" s="93"/>
      <c r="O113" s="93"/>
      <c r="P113" s="93"/>
      <c r="Q113" s="93"/>
      <c r="R113" s="93"/>
      <c r="S113" s="190"/>
      <c r="T113" s="190"/>
      <c r="U113" s="190"/>
      <c r="V113" s="190"/>
      <c r="W113" s="190"/>
      <c r="X113" s="190"/>
      <c r="Y113" s="190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</row>
    <row r="114" spans="1:40" x14ac:dyDescent="0.25">
      <c r="A114" s="194" t="s">
        <v>208</v>
      </c>
      <c r="B114" s="194"/>
      <c r="C114" s="194"/>
      <c r="D114" s="90"/>
      <c r="E114" s="11"/>
      <c r="F114" s="91"/>
      <c r="G114" s="94" t="s">
        <v>220</v>
      </c>
      <c r="H114" s="95"/>
      <c r="I114" s="11"/>
      <c r="J114" s="11"/>
      <c r="K114" s="11"/>
      <c r="L114" s="11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</row>
    <row r="115" spans="1:40" ht="19.5" customHeight="1" x14ac:dyDescent="0.25">
      <c r="A115" s="157" t="s">
        <v>200</v>
      </c>
      <c r="B115" s="157"/>
      <c r="C115" s="157"/>
      <c r="D115" s="157"/>
      <c r="E115" s="157"/>
      <c r="F115" s="157"/>
      <c r="G115" s="157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</row>
    <row r="116" spans="1:40" ht="23.25" customHeight="1" x14ac:dyDescent="0.25">
      <c r="A116" s="157" t="s">
        <v>201</v>
      </c>
      <c r="B116" s="157"/>
      <c r="C116" s="158"/>
      <c r="D116" s="158"/>
      <c r="E116" s="96"/>
      <c r="F116" s="96"/>
      <c r="G116" s="96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</row>
    <row r="117" spans="1:40" ht="27" customHeight="1" x14ac:dyDescent="0.25">
      <c r="A117" s="157" t="s">
        <v>216</v>
      </c>
      <c r="B117" s="157"/>
      <c r="C117" s="176"/>
      <c r="D117" s="176"/>
      <c r="E117" s="176"/>
      <c r="F117" s="176"/>
      <c r="G117" s="176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</row>
    <row r="118" spans="1:40" ht="51.75" customHeight="1" x14ac:dyDescent="0.25">
      <c r="A118" s="157" t="s">
        <v>202</v>
      </c>
      <c r="B118" s="157"/>
      <c r="C118" s="176"/>
      <c r="D118" s="176"/>
      <c r="E118" s="96"/>
      <c r="F118" s="96"/>
      <c r="G118" s="96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</row>
    <row r="119" spans="1:40" x14ac:dyDescent="0.25">
      <c r="A119" s="200" t="s">
        <v>164</v>
      </c>
      <c r="B119" s="200"/>
      <c r="C119" s="200"/>
      <c r="D119" s="200"/>
      <c r="E119" s="200"/>
      <c r="F119" s="200"/>
      <c r="G119" s="200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x14ac:dyDescent="0.25">
      <c r="A120" s="156"/>
      <c r="B120" s="156"/>
      <c r="C120" s="156"/>
      <c r="D120" s="156"/>
      <c r="E120" s="156"/>
      <c r="F120" s="156"/>
      <c r="G120" s="93"/>
      <c r="H120" s="93"/>
      <c r="I120" s="93"/>
      <c r="J120" s="93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x14ac:dyDescent="0.25">
      <c r="A121" s="95"/>
      <c r="B121" s="95"/>
      <c r="C121" s="11"/>
      <c r="D121" s="11"/>
      <c r="E121" s="11"/>
      <c r="F121" s="11"/>
      <c r="G121" s="93"/>
      <c r="H121" s="93"/>
      <c r="I121" s="93"/>
      <c r="J121" s="93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x14ac:dyDescent="0.25">
      <c r="A122" s="95"/>
      <c r="B122" s="95"/>
      <c r="C122" s="11"/>
      <c r="D122" s="11"/>
      <c r="E122" s="11"/>
      <c r="F122" s="11"/>
      <c r="G122" s="93"/>
      <c r="H122" s="93"/>
      <c r="I122" s="93"/>
      <c r="J122" s="93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x14ac:dyDescent="0.25">
      <c r="A123" s="175"/>
      <c r="B123" s="175"/>
      <c r="C123" s="175"/>
      <c r="D123" s="175"/>
      <c r="E123" s="175"/>
      <c r="F123" s="175"/>
      <c r="G123" s="175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</sheetData>
  <mergeCells count="121">
    <mergeCell ref="A55:P55"/>
    <mergeCell ref="G107:P107"/>
    <mergeCell ref="A110:B110"/>
    <mergeCell ref="G110:K110"/>
    <mergeCell ref="A75:A77"/>
    <mergeCell ref="A120:F120"/>
    <mergeCell ref="E75:G76"/>
    <mergeCell ref="G111:L111"/>
    <mergeCell ref="A115:G115"/>
    <mergeCell ref="B75:B77"/>
    <mergeCell ref="C75:C77"/>
    <mergeCell ref="M76:Q76"/>
    <mergeCell ref="H75:Q75"/>
    <mergeCell ref="A104:B104"/>
    <mergeCell ref="A119:G119"/>
    <mergeCell ref="A109:C109"/>
    <mergeCell ref="A111:B111"/>
    <mergeCell ref="A113:B113"/>
    <mergeCell ref="A114:C114"/>
    <mergeCell ref="A86:B86"/>
    <mergeCell ref="A87:B87"/>
    <mergeCell ref="A107:C107"/>
    <mergeCell ref="A112:D112"/>
    <mergeCell ref="A108:C108"/>
    <mergeCell ref="A123:G123"/>
    <mergeCell ref="A118:D118"/>
    <mergeCell ref="A117:G117"/>
    <mergeCell ref="M13:M15"/>
    <mergeCell ref="N13:N15"/>
    <mergeCell ref="A88:AN88"/>
    <mergeCell ref="R76:V76"/>
    <mergeCell ref="Y13:Y15"/>
    <mergeCell ref="P13:P15"/>
    <mergeCell ref="Q13:Q15"/>
    <mergeCell ref="A79:AN79"/>
    <mergeCell ref="A52:AN52"/>
    <mergeCell ref="A57:B57"/>
    <mergeCell ref="A58:AN58"/>
    <mergeCell ref="A65:AN65"/>
    <mergeCell ref="A72:B72"/>
    <mergeCell ref="A73:B73"/>
    <mergeCell ref="A74:B74"/>
    <mergeCell ref="AN75:AN77"/>
    <mergeCell ref="H76:L76"/>
    <mergeCell ref="AJ13:AJ15"/>
    <mergeCell ref="S109:Y113"/>
    <mergeCell ref="J13:J15"/>
    <mergeCell ref="G109:L109"/>
    <mergeCell ref="G108:L108"/>
    <mergeCell ref="A116:D116"/>
    <mergeCell ref="A1:AN1"/>
    <mergeCell ref="B3:AN3"/>
    <mergeCell ref="B5:Z5"/>
    <mergeCell ref="AB5:AN5"/>
    <mergeCell ref="A7:G7"/>
    <mergeCell ref="H7:AN7"/>
    <mergeCell ref="AB8:AK8"/>
    <mergeCell ref="AL8:AL10"/>
    <mergeCell ref="AM8:AM10"/>
    <mergeCell ref="AN8:AN10"/>
    <mergeCell ref="H9:L9"/>
    <mergeCell ref="M9:Q9"/>
    <mergeCell ref="R9:V9"/>
    <mergeCell ref="W9:AA9"/>
    <mergeCell ref="AB9:AF9"/>
    <mergeCell ref="AG9:AK9"/>
    <mergeCell ref="R8:AA8"/>
    <mergeCell ref="A106:N106"/>
    <mergeCell ref="B4:D4"/>
    <mergeCell ref="AG76:AK76"/>
    <mergeCell ref="A8:A10"/>
    <mergeCell ref="B8:B10"/>
    <mergeCell ref="C8:C10"/>
    <mergeCell ref="E8:G9"/>
    <mergeCell ref="H8:Q8"/>
    <mergeCell ref="D8:D10"/>
    <mergeCell ref="A11:AN11"/>
    <mergeCell ref="L17:L18"/>
    <mergeCell ref="A24:B24"/>
    <mergeCell ref="R13:R15"/>
    <mergeCell ref="L13:L15"/>
    <mergeCell ref="Q17:Q18"/>
    <mergeCell ref="F17:F18"/>
    <mergeCell ref="A51:B51"/>
    <mergeCell ref="A13:A15"/>
    <mergeCell ref="E13:E15"/>
    <mergeCell ref="AK13:AK15"/>
    <mergeCell ref="F13:F15"/>
    <mergeCell ref="G13:G15"/>
    <mergeCell ref="H13:H15"/>
    <mergeCell ref="I13:I15"/>
    <mergeCell ref="AN13:AN15"/>
    <mergeCell ref="AM13:AM15"/>
    <mergeCell ref="X13:X15"/>
    <mergeCell ref="S13:S15"/>
    <mergeCell ref="T13:T15"/>
    <mergeCell ref="K13:K15"/>
    <mergeCell ref="AL75:AL77"/>
    <mergeCell ref="AM75:AM77"/>
    <mergeCell ref="W76:AA76"/>
    <mergeCell ref="O13:O15"/>
    <mergeCell ref="AL13:AL15"/>
    <mergeCell ref="R75:AA75"/>
    <mergeCell ref="AB75:AK75"/>
    <mergeCell ref="AE13:AE15"/>
    <mergeCell ref="AF13:AF15"/>
    <mergeCell ref="AG13:AG15"/>
    <mergeCell ref="AH13:AH15"/>
    <mergeCell ref="AI13:AI15"/>
    <mergeCell ref="Z13:Z15"/>
    <mergeCell ref="AA13:AA15"/>
    <mergeCell ref="AB13:AB15"/>
    <mergeCell ref="AC13:AC15"/>
    <mergeCell ref="AD13:AD15"/>
    <mergeCell ref="U13:U15"/>
    <mergeCell ref="V13:V15"/>
    <mergeCell ref="W13:W15"/>
    <mergeCell ref="AB76:AF76"/>
    <mergeCell ref="A25:AN25"/>
    <mergeCell ref="A35:B35"/>
    <mergeCell ref="AN17:AN18"/>
  </mergeCells>
  <pageMargins left="0.39370078740157483" right="0.27559055118110237" top="0.39370078740157483" bottom="0.31496062992125984" header="0.19685039370078741" footer="0.15748031496062992"/>
  <pageSetup paperSize="9" scale="6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Rat. Med. st. niestacjon.plany </vt:lpstr>
      <vt:lpstr>'Rat. Med. st. niestacjon.plany '!Obszar_wydruku</vt:lpstr>
      <vt:lpstr>'Rat. Med. st. niestacjon.plany 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USER</cp:lastModifiedBy>
  <cp:lastPrinted>2019-10-18T10:12:48Z</cp:lastPrinted>
  <dcterms:created xsi:type="dcterms:W3CDTF">2010-12-06T08:38:47Z</dcterms:created>
  <dcterms:modified xsi:type="dcterms:W3CDTF">2020-02-03T07:14:58Z</dcterms:modified>
</cp:coreProperties>
</file>