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40" activeTab="1"/>
  </bookViews>
  <sheets>
    <sheet name="I stopień  stacjonarne" sheetId="7" r:id="rId1"/>
    <sheet name="I stopień  niestacjonarne" sheetId="6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8" i="6" l="1"/>
  <c r="Z88" i="6"/>
  <c r="AA88" i="6"/>
  <c r="AJ49" i="6"/>
  <c r="AI51" i="6"/>
  <c r="AK89" i="7" l="1"/>
  <c r="AI89" i="7"/>
  <c r="AH89" i="7"/>
  <c r="AG89" i="7"/>
  <c r="AF89" i="7"/>
  <c r="AD89" i="7"/>
  <c r="AB89" i="7"/>
  <c r="Z89" i="7"/>
  <c r="Y89" i="7"/>
  <c r="X89" i="7"/>
  <c r="V89" i="7"/>
  <c r="T89" i="7"/>
  <c r="R89" i="7"/>
  <c r="P89" i="7"/>
  <c r="N89" i="7"/>
  <c r="M89" i="7"/>
  <c r="L89" i="7"/>
  <c r="AJ88" i="7"/>
  <c r="AJ87" i="7"/>
  <c r="AJ86" i="7"/>
  <c r="AJ85" i="7"/>
  <c r="AJ84" i="7"/>
  <c r="AK82" i="7"/>
  <c r="AI82" i="7"/>
  <c r="AH82" i="7"/>
  <c r="AG82" i="7"/>
  <c r="AF82" i="7"/>
  <c r="AE82" i="7"/>
  <c r="AD82" i="7"/>
  <c r="AC82" i="7"/>
  <c r="AB82" i="7"/>
  <c r="AA82" i="7"/>
  <c r="Z82" i="7"/>
  <c r="Y82" i="7"/>
  <c r="X82" i="7"/>
  <c r="W82" i="7"/>
  <c r="V82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AJ81" i="7"/>
  <c r="AJ80" i="7"/>
  <c r="AJ79" i="7"/>
  <c r="AJ78" i="7"/>
  <c r="AJ77" i="7"/>
  <c r="AI75" i="7"/>
  <c r="AH75" i="7"/>
  <c r="AG75" i="7"/>
  <c r="AF75" i="7"/>
  <c r="AE75" i="7"/>
  <c r="AD75" i="7"/>
  <c r="AC75" i="7"/>
  <c r="AB75" i="7"/>
  <c r="AA75" i="7"/>
  <c r="Z75" i="7"/>
  <c r="Y75" i="7"/>
  <c r="X75" i="7"/>
  <c r="W75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AK74" i="7"/>
  <c r="AK75" i="7" s="1"/>
  <c r="AJ73" i="7"/>
  <c r="AJ72" i="7"/>
  <c r="AJ71" i="7"/>
  <c r="AJ70" i="7"/>
  <c r="AJ69" i="7"/>
  <c r="AJ68" i="7"/>
  <c r="AI66" i="7"/>
  <c r="AH66" i="7"/>
  <c r="AG66" i="7"/>
  <c r="AF66" i="7"/>
  <c r="AE66" i="7"/>
  <c r="AD66" i="7"/>
  <c r="AC66" i="7"/>
  <c r="AB66" i="7"/>
  <c r="AA66" i="7"/>
  <c r="Z66" i="7"/>
  <c r="Y66" i="7"/>
  <c r="X66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AK65" i="7"/>
  <c r="AK66" i="7" s="1"/>
  <c r="AJ64" i="7"/>
  <c r="AJ63" i="7"/>
  <c r="AJ62" i="7"/>
  <c r="AJ61" i="7"/>
  <c r="AJ60" i="7"/>
  <c r="AJ59" i="7"/>
  <c r="AH57" i="7"/>
  <c r="AG57" i="7"/>
  <c r="AF57" i="7"/>
  <c r="AE57" i="7"/>
  <c r="AD57" i="7"/>
  <c r="AC57" i="7"/>
  <c r="AB57" i="7"/>
  <c r="AA57" i="7"/>
  <c r="Z57" i="7"/>
  <c r="Y57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AJ56" i="7"/>
  <c r="AI56" i="7"/>
  <c r="AI57" i="7" s="1"/>
  <c r="AK55" i="7"/>
  <c r="AJ55" i="7" s="1"/>
  <c r="AJ54" i="7"/>
  <c r="AH52" i="7"/>
  <c r="AG52" i="7"/>
  <c r="AF52" i="7"/>
  <c r="AE52" i="7"/>
  <c r="AD52" i="7"/>
  <c r="AC52" i="7"/>
  <c r="AB52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AJ51" i="7"/>
  <c r="AJ49" i="7"/>
  <c r="AJ48" i="7"/>
  <c r="AK46" i="7"/>
  <c r="AJ46" i="7" s="1"/>
  <c r="AI52" i="7"/>
  <c r="AK45" i="7"/>
  <c r="AJ45" i="7" s="1"/>
  <c r="AK44" i="7"/>
  <c r="AJ44" i="7" s="1"/>
  <c r="AK43" i="7"/>
  <c r="AJ43" i="7" s="1"/>
  <c r="AK42" i="7"/>
  <c r="AJ42" i="7"/>
  <c r="AK41" i="7"/>
  <c r="AJ41" i="7" s="1"/>
  <c r="AK40" i="7"/>
  <c r="AJ40" i="7" s="1"/>
  <c r="AK39" i="7"/>
  <c r="AJ39" i="7" s="1"/>
  <c r="AK38" i="7"/>
  <c r="AJ38" i="7" s="1"/>
  <c r="AK37" i="7"/>
  <c r="AJ37" i="7" s="1"/>
  <c r="AK36" i="7"/>
  <c r="AJ36" i="7"/>
  <c r="AK35" i="7"/>
  <c r="AJ35" i="7" s="1"/>
  <c r="AK34" i="7"/>
  <c r="AJ34" i="7"/>
  <c r="AK33" i="7"/>
  <c r="AJ33" i="7" s="1"/>
  <c r="AK32" i="7"/>
  <c r="AJ32" i="7" s="1"/>
  <c r="AK31" i="7"/>
  <c r="AJ31" i="7" s="1"/>
  <c r="AK30" i="7"/>
  <c r="AJ30" i="7"/>
  <c r="AK29" i="7"/>
  <c r="AJ29" i="7" s="1"/>
  <c r="AH27" i="7"/>
  <c r="AG27" i="7"/>
  <c r="AF27" i="7"/>
  <c r="AF93" i="7" s="1"/>
  <c r="AE27" i="7"/>
  <c r="AD27" i="7"/>
  <c r="AC27" i="7"/>
  <c r="AB27" i="7"/>
  <c r="AB93" i="7" s="1"/>
  <c r="AA27" i="7"/>
  <c r="Z27" i="7"/>
  <c r="Y27" i="7"/>
  <c r="X27" i="7"/>
  <c r="X93" i="7" s="1"/>
  <c r="W27" i="7"/>
  <c r="V27" i="7"/>
  <c r="U27" i="7"/>
  <c r="T27" i="7"/>
  <c r="T93" i="7" s="1"/>
  <c r="S27" i="7"/>
  <c r="R27" i="7"/>
  <c r="Q27" i="7"/>
  <c r="P27" i="7"/>
  <c r="P93" i="7" s="1"/>
  <c r="O27" i="7"/>
  <c r="N27" i="7"/>
  <c r="M27" i="7"/>
  <c r="L27" i="7"/>
  <c r="L93" i="7" s="1"/>
  <c r="K27" i="7"/>
  <c r="J27" i="7"/>
  <c r="I27" i="7"/>
  <c r="H27" i="7"/>
  <c r="H93" i="7" s="1"/>
  <c r="G27" i="7"/>
  <c r="AK26" i="7"/>
  <c r="AK25" i="7"/>
  <c r="AK24" i="7"/>
  <c r="AK23" i="7"/>
  <c r="AK19" i="7"/>
  <c r="AK18" i="7"/>
  <c r="AI18" i="7"/>
  <c r="AK17" i="7"/>
  <c r="AK15" i="7"/>
  <c r="AK14" i="7"/>
  <c r="AI14" i="7"/>
  <c r="AI27" i="7" s="1"/>
  <c r="AI93" i="7" s="1"/>
  <c r="AJ96" i="7" s="1"/>
  <c r="AK13" i="7"/>
  <c r="AJ13" i="7"/>
  <c r="AJ12" i="7"/>
  <c r="AJ27" i="7" s="1"/>
  <c r="AK11" i="7"/>
  <c r="AK27" i="7" s="1"/>
  <c r="AK10" i="7"/>
  <c r="AJ10" i="7"/>
  <c r="AK88" i="6"/>
  <c r="AH88" i="6"/>
  <c r="AG88" i="6"/>
  <c r="AD88" i="6"/>
  <c r="Y88" i="6"/>
  <c r="V88" i="6"/>
  <c r="T88" i="6"/>
  <c r="R88" i="6"/>
  <c r="P88" i="6"/>
  <c r="N88" i="6"/>
  <c r="M88" i="6"/>
  <c r="L88" i="6"/>
  <c r="AJ87" i="6"/>
  <c r="AJ86" i="6"/>
  <c r="AJ85" i="6"/>
  <c r="AJ84" i="6"/>
  <c r="AJ83" i="6"/>
  <c r="AK81" i="6"/>
  <c r="AI81" i="6"/>
  <c r="AH81" i="6"/>
  <c r="AE81" i="6"/>
  <c r="AD81" i="6"/>
  <c r="AC81" i="6"/>
  <c r="AA81" i="6"/>
  <c r="Z81" i="6"/>
  <c r="Y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AJ80" i="6"/>
  <c r="AJ79" i="6"/>
  <c r="AJ78" i="6"/>
  <c r="AJ77" i="6"/>
  <c r="AJ76" i="6"/>
  <c r="AI74" i="6"/>
  <c r="AH74" i="6"/>
  <c r="AG74" i="6"/>
  <c r="AE74" i="6"/>
  <c r="AD74" i="6"/>
  <c r="AB74" i="6"/>
  <c r="AA74" i="6"/>
  <c r="Z74" i="6"/>
  <c r="W74" i="6"/>
  <c r="V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AK73" i="6"/>
  <c r="AK74" i="6" s="1"/>
  <c r="AJ72" i="6"/>
  <c r="AJ71" i="6"/>
  <c r="AJ70" i="6"/>
  <c r="AJ69" i="6"/>
  <c r="AJ68" i="6"/>
  <c r="AJ67" i="6"/>
  <c r="AJ74" i="6" s="1"/>
  <c r="AI65" i="6"/>
  <c r="AH65" i="6"/>
  <c r="AG65" i="6"/>
  <c r="AE65" i="6"/>
  <c r="AD65" i="6"/>
  <c r="AA65" i="6"/>
  <c r="Z65" i="6"/>
  <c r="W65" i="6"/>
  <c r="V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AK64" i="6"/>
  <c r="AK65" i="6" s="1"/>
  <c r="AJ63" i="6"/>
  <c r="AJ62" i="6"/>
  <c r="AJ61" i="6"/>
  <c r="AJ60" i="6"/>
  <c r="AJ59" i="6"/>
  <c r="AJ58" i="6"/>
  <c r="AH56" i="6"/>
  <c r="AF56" i="6"/>
  <c r="AE56" i="6"/>
  <c r="AD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AJ55" i="6"/>
  <c r="AI55" i="6"/>
  <c r="AI56" i="6" s="1"/>
  <c r="AK54" i="6"/>
  <c r="AJ54" i="6" s="1"/>
  <c r="AJ53" i="6"/>
  <c r="AH51" i="6"/>
  <c r="AG51" i="6"/>
  <c r="AE51" i="6"/>
  <c r="AD51" i="6"/>
  <c r="AC51" i="6"/>
  <c r="AA51" i="6"/>
  <c r="Z51" i="6"/>
  <c r="Y51" i="6"/>
  <c r="W51" i="6"/>
  <c r="V51" i="6"/>
  <c r="U51" i="6"/>
  <c r="S51" i="6"/>
  <c r="R51" i="6"/>
  <c r="Q51" i="6"/>
  <c r="O51" i="6"/>
  <c r="N51" i="6"/>
  <c r="M51" i="6"/>
  <c r="K51" i="6"/>
  <c r="J51" i="6"/>
  <c r="I51" i="6"/>
  <c r="G51" i="6"/>
  <c r="AJ50" i="6"/>
  <c r="AJ48" i="6"/>
  <c r="AJ47" i="6"/>
  <c r="AK45" i="6"/>
  <c r="AJ45" i="6" s="1"/>
  <c r="AK44" i="6"/>
  <c r="AJ44" i="6" s="1"/>
  <c r="AK43" i="6"/>
  <c r="AJ43" i="6" s="1"/>
  <c r="AK42" i="6"/>
  <c r="AJ42" i="6" s="1"/>
  <c r="AK41" i="6"/>
  <c r="AJ41" i="6" s="1"/>
  <c r="AK40" i="6"/>
  <c r="AJ40" i="6" s="1"/>
  <c r="AK39" i="6"/>
  <c r="AJ39" i="6" s="1"/>
  <c r="AK38" i="6"/>
  <c r="AJ38" i="6" s="1"/>
  <c r="AK37" i="6"/>
  <c r="AJ37" i="6" s="1"/>
  <c r="AK36" i="6"/>
  <c r="AJ36" i="6" s="1"/>
  <c r="AK35" i="6"/>
  <c r="AJ35" i="6" s="1"/>
  <c r="AK34" i="6"/>
  <c r="AJ34" i="6" s="1"/>
  <c r="AK33" i="6"/>
  <c r="AJ33" i="6" s="1"/>
  <c r="AK32" i="6"/>
  <c r="AJ32" i="6" s="1"/>
  <c r="AK31" i="6"/>
  <c r="AJ31" i="6" s="1"/>
  <c r="AK30" i="6"/>
  <c r="AJ30" i="6" s="1"/>
  <c r="AK29" i="6"/>
  <c r="AJ29" i="6" s="1"/>
  <c r="AK28" i="6"/>
  <c r="AJ28" i="6" s="1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H92" i="6" s="1"/>
  <c r="G26" i="6"/>
  <c r="AK25" i="6"/>
  <c r="AK24" i="6"/>
  <c r="AK23" i="6"/>
  <c r="AK18" i="6"/>
  <c r="AI18" i="6"/>
  <c r="AK17" i="6"/>
  <c r="AK15" i="6"/>
  <c r="AK14" i="6"/>
  <c r="AI14" i="6"/>
  <c r="AI26" i="6" s="1"/>
  <c r="AG97" i="6" s="1"/>
  <c r="AK13" i="6"/>
  <c r="AK11" i="6"/>
  <c r="AK10" i="6"/>
  <c r="AJ10" i="6" s="1"/>
  <c r="U93" i="7" l="1"/>
  <c r="J93" i="7"/>
  <c r="N93" i="7"/>
  <c r="R93" i="7"/>
  <c r="V93" i="7"/>
  <c r="Z93" i="7"/>
  <c r="AD93" i="7"/>
  <c r="AH93" i="7"/>
  <c r="AJ66" i="7"/>
  <c r="AJ75" i="7"/>
  <c r="AJ89" i="7"/>
  <c r="I93" i="7"/>
  <c r="M93" i="7"/>
  <c r="Q93" i="7"/>
  <c r="Y93" i="7"/>
  <c r="AC93" i="7"/>
  <c r="AG93" i="7"/>
  <c r="AJ82" i="7"/>
  <c r="G92" i="6"/>
  <c r="AE92" i="6"/>
  <c r="G93" i="7"/>
  <c r="G96" i="7" s="1"/>
  <c r="K93" i="7"/>
  <c r="O93" i="7"/>
  <c r="O96" i="7" s="1"/>
  <c r="S93" i="7"/>
  <c r="W93" i="7"/>
  <c r="AA93" i="7"/>
  <c r="AE93" i="7"/>
  <c r="AJ52" i="7"/>
  <c r="AJ57" i="7"/>
  <c r="AJ65" i="6"/>
  <c r="V92" i="6"/>
  <c r="Z92" i="6"/>
  <c r="AD92" i="6"/>
  <c r="AH92" i="6"/>
  <c r="J92" i="6"/>
  <c r="L92" i="6"/>
  <c r="N92" i="6"/>
  <c r="P92" i="6"/>
  <c r="R92" i="6"/>
  <c r="T92" i="6"/>
  <c r="X92" i="6"/>
  <c r="AB92" i="6"/>
  <c r="AJ26" i="6"/>
  <c r="AK26" i="6"/>
  <c r="I92" i="6"/>
  <c r="M92" i="6"/>
  <c r="Q92" i="6"/>
  <c r="U92" i="6"/>
  <c r="Y92" i="6"/>
  <c r="AJ56" i="6"/>
  <c r="AJ81" i="6"/>
  <c r="AG92" i="6"/>
  <c r="AC92" i="6"/>
  <c r="AA92" i="6"/>
  <c r="AI92" i="6"/>
  <c r="W92" i="6"/>
  <c r="S92" i="6"/>
  <c r="O92" i="6"/>
  <c r="K92" i="6"/>
  <c r="AK52" i="7"/>
  <c r="AK57" i="7"/>
  <c r="AJ51" i="6"/>
  <c r="AK51" i="6"/>
  <c r="AK56" i="6"/>
  <c r="AJ93" i="7" l="1"/>
  <c r="S96" i="7"/>
  <c r="AE96" i="7"/>
  <c r="AA96" i="7"/>
  <c r="K96" i="7"/>
  <c r="AJ92" i="6"/>
  <c r="AK93" i="7"/>
  <c r="W96" i="7"/>
  <c r="O95" i="6"/>
  <c r="K95" i="6"/>
  <c r="W95" i="6"/>
  <c r="AE95" i="6"/>
  <c r="AA95" i="6"/>
  <c r="S95" i="6"/>
  <c r="AK92" i="6"/>
  <c r="AL92" i="6" s="1"/>
  <c r="G95" i="6"/>
  <c r="AL95" i="7" l="1"/>
  <c r="AL93" i="7"/>
  <c r="AL94" i="6"/>
</calcChain>
</file>

<file path=xl/sharedStrings.xml><?xml version="1.0" encoding="utf-8"?>
<sst xmlns="http://schemas.openxmlformats.org/spreadsheetml/2006/main" count="577" uniqueCount="209">
  <si>
    <t>* godziny kontaktowe</t>
  </si>
  <si>
    <t>razemm//ects</t>
  </si>
  <si>
    <t>Moduły razem</t>
  </si>
  <si>
    <t>kontakt/ects</t>
  </si>
  <si>
    <t xml:space="preserve">Praktyka zawodowa </t>
  </si>
  <si>
    <t>razem :</t>
  </si>
  <si>
    <t>razem</t>
  </si>
  <si>
    <t>45/</t>
  </si>
  <si>
    <t>Programowanie mikroprocesorów</t>
  </si>
  <si>
    <t>Sensoryka robotów</t>
  </si>
  <si>
    <t>Transmisja danych cyfrowych</t>
  </si>
  <si>
    <t>Sterowanie napędów elektrycznych</t>
  </si>
  <si>
    <t xml:space="preserve">Materiały o zmiennych właściwościach </t>
  </si>
  <si>
    <r>
      <t>M</t>
    </r>
    <r>
      <rPr>
        <sz val="8"/>
        <rFont val="Calibri"/>
        <family val="2"/>
        <charset val="238"/>
      </rPr>
      <t>0231_05</t>
    </r>
  </si>
  <si>
    <t>MODUŁ FAKULTATYWNY II - Elektronika, sygnał cyfrowy, sterowanie</t>
  </si>
  <si>
    <t>Systemy diagnostyczne</t>
  </si>
  <si>
    <t>Metody sztucznej inteligencji</t>
  </si>
  <si>
    <t>Programowanie obrabiarek CNC</t>
  </si>
  <si>
    <t>0714-8ME-F02-BDSE</t>
  </si>
  <si>
    <t>Bazy danych i systemy eksperckie</t>
  </si>
  <si>
    <t>Algorytmy i metody numeryczne</t>
  </si>
  <si>
    <t>MODUŁ FAKULTATYWNY I - Informatyka, nowe technoligie w mechatronice</t>
  </si>
  <si>
    <t>150 (10)*</t>
  </si>
  <si>
    <t>4,5,6</t>
  </si>
  <si>
    <t>0714-8ME-D07-PZ</t>
  </si>
  <si>
    <t>Praktyka zawodowa</t>
  </si>
  <si>
    <t>Systemy CAD/CAM</t>
  </si>
  <si>
    <t>0714-8ME-D12-SDM</t>
  </si>
  <si>
    <t>Systemy decyzyjne w mechatonice</t>
  </si>
  <si>
    <t>0714-8ME-D11-KWM</t>
  </si>
  <si>
    <t>Komputerowe wspomaganie w mechatronice</t>
  </si>
  <si>
    <t>Symulacje komputerowe w mechatronice</t>
  </si>
  <si>
    <t>Cyfrowy zapis obrazu</t>
  </si>
  <si>
    <t>30/15</t>
  </si>
  <si>
    <t>Modelowanie bryłowe</t>
  </si>
  <si>
    <t>MODUŁ SPECJALNOŚCIOWY II 
Komputerowe wspomaganie konstrukcji maszyn</t>
  </si>
  <si>
    <t>0714-8ME-D06-MP</t>
  </si>
  <si>
    <t>Maszyny przepływowe</t>
  </si>
  <si>
    <t>0714-8ME-D05-AP</t>
  </si>
  <si>
    <t>Aktuatoryka pneumotroniczna</t>
  </si>
  <si>
    <t>0714-8ME-D04-MSP</t>
  </si>
  <si>
    <t>Drukarki 3D</t>
  </si>
  <si>
    <t>0714-8ME-D03-MMR</t>
  </si>
  <si>
    <t>Mechanizmy maszyn i robotów</t>
  </si>
  <si>
    <t>0714-8ME-D02-AH</t>
  </si>
  <si>
    <t>Aktuatoryka hydrotroniczna</t>
  </si>
  <si>
    <t>0714-8ME-D01-EM</t>
  </si>
  <si>
    <t>Eksploatacja maszyn</t>
  </si>
  <si>
    <t>MODUŁ SPECJALNOŚCIOWY I  
Budowa i eksploatacja maszyn</t>
  </si>
  <si>
    <t>0714-8ME-E03-PD</t>
  </si>
  <si>
    <t>Praca dyplomowa</t>
  </si>
  <si>
    <t>30/</t>
  </si>
  <si>
    <t>0714-8ME-E02-SD</t>
  </si>
  <si>
    <t>Seminarium dyplomowe</t>
  </si>
  <si>
    <t>0714-8ME-E01-P</t>
  </si>
  <si>
    <t>Projekt</t>
  </si>
  <si>
    <r>
      <t>M</t>
    </r>
    <r>
      <rPr>
        <sz val="8"/>
        <rFont val="Calibri"/>
        <family val="2"/>
        <charset val="238"/>
      </rPr>
      <t>0231_03</t>
    </r>
  </si>
  <si>
    <t xml:space="preserve">MODUŁ DYPLOMOWY </t>
  </si>
  <si>
    <t>/30</t>
  </si>
  <si>
    <t>Reologia płynów przemysłowych</t>
  </si>
  <si>
    <t>Optymalizacja konstrukcji</t>
  </si>
  <si>
    <t xml:space="preserve">Elementy pomiarowe automatyki </t>
  </si>
  <si>
    <t>Energoelektronika</t>
  </si>
  <si>
    <t>15/15</t>
  </si>
  <si>
    <t>Sterowniki programowalne</t>
  </si>
  <si>
    <t>0714-8ME-B06-TA</t>
  </si>
  <si>
    <t>Technika automatyki</t>
  </si>
  <si>
    <t>0714-8ME-B05-R</t>
  </si>
  <si>
    <t>Robotyka</t>
  </si>
  <si>
    <t>Programowanie komputerów</t>
  </si>
  <si>
    <t>Inżynieria wytwarzania</t>
  </si>
  <si>
    <t>Metrologia techniczna i systemy pomiarowe</t>
  </si>
  <si>
    <t>30/30</t>
  </si>
  <si>
    <t>Nauka o materiałach</t>
  </si>
  <si>
    <t>Elektronika</t>
  </si>
  <si>
    <t>/15</t>
  </si>
  <si>
    <t>Sieci komputerowe</t>
  </si>
  <si>
    <t>15/</t>
  </si>
  <si>
    <t>Automatyka</t>
  </si>
  <si>
    <t>Konstrukcja maszyn</t>
  </si>
  <si>
    <t>Grafika inżynierska</t>
  </si>
  <si>
    <t>Wytrzymałaść materiałów</t>
  </si>
  <si>
    <t xml:space="preserve">Elektrotechnika </t>
  </si>
  <si>
    <t>Informatyka inżynierska</t>
  </si>
  <si>
    <t>0714-8ME-C02-MT</t>
  </si>
  <si>
    <t xml:space="preserve">Mechanika techniczna </t>
  </si>
  <si>
    <t>0714-8ME-B02-F</t>
  </si>
  <si>
    <t>Fizyka</t>
  </si>
  <si>
    <t>1,2,3</t>
  </si>
  <si>
    <t>0714-8ME-B01-M</t>
  </si>
  <si>
    <t>Matematyka</t>
  </si>
  <si>
    <t>0714-8ME-C01-WDM</t>
  </si>
  <si>
    <t>Wprowadzenie do mechatroniki</t>
  </si>
  <si>
    <r>
      <t>M</t>
    </r>
    <r>
      <rPr>
        <sz val="8"/>
        <rFont val="Calibri"/>
        <family val="2"/>
        <charset val="238"/>
      </rPr>
      <t>0231_02</t>
    </r>
  </si>
  <si>
    <t>MODUŁ PODSTAWOWY/KIERUNKOWY</t>
  </si>
  <si>
    <t>0714-8ME-A11-PB</t>
  </si>
  <si>
    <t xml:space="preserve">Przysposobienie biblioteczne </t>
  </si>
  <si>
    <t>0714-8ME-A10-BE</t>
  </si>
  <si>
    <t xml:space="preserve">BHP i ergonomia </t>
  </si>
  <si>
    <t xml:space="preserve">Wychowanie fizyczne </t>
  </si>
  <si>
    <t>0714-8ME-A08-xxx</t>
  </si>
  <si>
    <t>5) Autoprezentacja i wystąpienia publiczne</t>
  </si>
  <si>
    <t>4) Satystyczna analiza danych</t>
  </si>
  <si>
    <t>3) Narzędzia informatyki wspomagające przygotowanie pracy dyplomowej</t>
  </si>
  <si>
    <t>2) Psychobiologiczne podstawy mowy ciała</t>
  </si>
  <si>
    <t>1) Zasady zdrowego stylu życia</t>
  </si>
  <si>
    <t>Przedmioty w zakresie wsparcia studentów
w procesie uczenia się:</t>
  </si>
  <si>
    <t>Zarządzanie i organizacja produkcji</t>
  </si>
  <si>
    <t>Etyka</t>
  </si>
  <si>
    <t>Historia nauki i techniki</t>
  </si>
  <si>
    <t>Przedmioty z obszaru nauk humanistycznych
i społecznych:</t>
  </si>
  <si>
    <t>Przedsiębiorczość</t>
  </si>
  <si>
    <t>Ochrona własności intelektualnej</t>
  </si>
  <si>
    <t>0714-8ME-A02-TI</t>
  </si>
  <si>
    <t>Technologia informacyjna</t>
  </si>
  <si>
    <t>1,2,3,4</t>
  </si>
  <si>
    <t>0714-8ME-A01-JO</t>
  </si>
  <si>
    <t>Lektorat języka obcego</t>
  </si>
  <si>
    <r>
      <t>M</t>
    </r>
    <r>
      <rPr>
        <sz val="8"/>
        <rFont val="Calibri"/>
        <family val="2"/>
        <charset val="238"/>
      </rPr>
      <t>0231_01</t>
    </r>
  </si>
  <si>
    <t>MODUŁ OGÓLNOUCZELNIANY</t>
  </si>
  <si>
    <t>ECTS</t>
  </si>
  <si>
    <t>III</t>
  </si>
  <si>
    <t>II</t>
  </si>
  <si>
    <t>I</t>
  </si>
  <si>
    <t>Z</t>
  </si>
  <si>
    <t>ZO</t>
  </si>
  <si>
    <t>E</t>
  </si>
  <si>
    <t>7 semestr</t>
  </si>
  <si>
    <t>6 semestr</t>
  </si>
  <si>
    <t>5 semestr</t>
  </si>
  <si>
    <t>4 semestr</t>
  </si>
  <si>
    <t>3 semestr</t>
  </si>
  <si>
    <t>2 semestr</t>
  </si>
  <si>
    <t>1 semestr</t>
  </si>
  <si>
    <t>Razem ECTS</t>
  </si>
  <si>
    <t>Całkowity nakład pracy studenta</t>
  </si>
  <si>
    <t>Razem godz.</t>
  </si>
  <si>
    <t>IV rok</t>
  </si>
  <si>
    <t>III rok</t>
  </si>
  <si>
    <t>II rok</t>
  </si>
  <si>
    <t>I rok</t>
  </si>
  <si>
    <t>forma zal. po semestrze *</t>
  </si>
  <si>
    <t>kod</t>
  </si>
  <si>
    <t>Przedmiot</t>
  </si>
  <si>
    <t>Lp.</t>
  </si>
  <si>
    <t>Rozkład godzin</t>
  </si>
  <si>
    <t>SM/Wa/Pr</t>
  </si>
  <si>
    <t>ĆW/LAB</t>
  </si>
  <si>
    <t>WY</t>
  </si>
  <si>
    <t>Rodzaj zajęć:</t>
  </si>
  <si>
    <t>Instytut Techniczny</t>
  </si>
  <si>
    <t xml:space="preserve">Wydział: Wydział Zamiejscowy w Sandomierzu </t>
  </si>
  <si>
    <t>0714-8ME-B03-A</t>
  </si>
  <si>
    <t>0714-8ME-B04-NOM</t>
  </si>
  <si>
    <t>0714-8ME-C03-PI</t>
  </si>
  <si>
    <t>0714-8ME-C04-E</t>
  </si>
  <si>
    <t>0714-8ME-C05-WM</t>
  </si>
  <si>
    <t>0714-8ME-C06-GI</t>
  </si>
  <si>
    <t>0714-8ME-C07-KM</t>
  </si>
  <si>
    <t>0714-8ME-C08-SK</t>
  </si>
  <si>
    <t>0714-8ME-C09-E</t>
  </si>
  <si>
    <t>0714-8ME-C10-MTSP</t>
  </si>
  <si>
    <t>0714-8ME-C11-IW</t>
  </si>
  <si>
    <t>0714-8ME-C12-PK</t>
  </si>
  <si>
    <t>0714-8ME-C13-En</t>
  </si>
  <si>
    <t>0714-8ME-B09-OK</t>
  </si>
  <si>
    <t>0714-8ME-B08-EPA</t>
  </si>
  <si>
    <t>0714-8ME-B10-RPP</t>
  </si>
  <si>
    <t>0714-8ME-D09-CZO</t>
  </si>
  <si>
    <t>0714-8ME-D10-SKM</t>
  </si>
  <si>
    <t>0714-8ME-D14-PZ</t>
  </si>
  <si>
    <t>0714-8ME-F01-AMN</t>
  </si>
  <si>
    <t>0714-8ME-F04-MSI</t>
  </si>
  <si>
    <t>0714-8ME-F03-POCNC</t>
  </si>
  <si>
    <t>0714-8ME-D13-SCAD</t>
  </si>
  <si>
    <t>0714-8ME-F06-MZW</t>
  </si>
  <si>
    <t>0714-8ME-F07-SNE</t>
  </si>
  <si>
    <t>0714-8ME-F08-TDC</t>
  </si>
  <si>
    <t>0714-8ME-F09-SR</t>
  </si>
  <si>
    <t>20/</t>
  </si>
  <si>
    <t>10/</t>
  </si>
  <si>
    <t>10/10</t>
  </si>
  <si>
    <t>/10</t>
  </si>
  <si>
    <t>20/20</t>
  </si>
  <si>
    <t>/20</t>
  </si>
  <si>
    <t>20/10</t>
  </si>
  <si>
    <t>70/40</t>
  </si>
  <si>
    <t>80/10</t>
  </si>
  <si>
    <t>70/50</t>
  </si>
  <si>
    <t>/40</t>
  </si>
  <si>
    <t>50/10</t>
  </si>
  <si>
    <t>60/</t>
  </si>
  <si>
    <t>bez praktyk=</t>
  </si>
  <si>
    <t>0714-8ME-F10-SD</t>
  </si>
  <si>
    <t>0714-8ME-F05-PM</t>
  </si>
  <si>
    <t>0714-8ME-D08-SP</t>
  </si>
  <si>
    <t>0714-8ME-B07-MB</t>
  </si>
  <si>
    <t xml:space="preserve">0714-8ME-A03-OWI </t>
  </si>
  <si>
    <t>0714-8ME-A04-PRZ</t>
  </si>
  <si>
    <t>0714-8ME-A05-HNT</t>
  </si>
  <si>
    <t>0714-8ME-A06-E</t>
  </si>
  <si>
    <t>0714-8ME-A07-ZOP</t>
  </si>
  <si>
    <t>0714-8ME-A09-xxx</t>
  </si>
  <si>
    <t>0714-8ME-A12-PB</t>
  </si>
  <si>
    <t>0714-8ME-A11-BE</t>
  </si>
  <si>
    <t>Kierunek: mechatronika,  profil praktyczny 2017-2021</t>
  </si>
  <si>
    <t xml:space="preserve">PLAN STUDIÓW STACJONARNYCH PIERWSZEGO STOPNIA INŻYNIERSKICH                                                           </t>
  </si>
  <si>
    <t xml:space="preserve">Kierunek: mechatronika </t>
  </si>
  <si>
    <r>
      <t xml:space="preserve">PLAN STUDIÓW NIESTACJONARNYCH PIERWSZEGO STOPNIA INŻYNIERSKICH                                      </t>
    </r>
    <r>
      <rPr>
        <b/>
        <sz val="11"/>
        <rFont val="Calibri"/>
        <family val="2"/>
        <charset val="238"/>
      </rPr>
      <t>Załącznik nr 2 do uchwały  8/2020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</si>
</sst>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8"/>
      <color theme="0"/>
      <name val="Calibri"/>
      <family val="2"/>
      <charset val="238"/>
    </font>
    <font>
      <sz val="18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i/>
      <sz val="18"/>
      <name val="Calibri"/>
      <family val="2"/>
      <charset val="238"/>
    </font>
    <font>
      <sz val="18"/>
      <name val="Calibri"/>
      <family val="2"/>
      <charset val="238"/>
    </font>
    <font>
      <sz val="8"/>
      <name val="Calibri"/>
      <family val="2"/>
      <charset val="238"/>
    </font>
    <font>
      <i/>
      <sz val="18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i/>
      <sz val="18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FF0000"/>
      <name val="Calibri"/>
      <family val="2"/>
      <charset val="238"/>
    </font>
    <font>
      <sz val="24"/>
      <name val="Calibri"/>
      <family val="2"/>
      <charset val="238"/>
    </font>
    <font>
      <b/>
      <sz val="24"/>
      <name val="Calibri"/>
      <family val="2"/>
      <charset val="238"/>
    </font>
    <font>
      <sz val="24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name val="Arial"/>
      <family val="2"/>
      <charset val="238"/>
    </font>
    <font>
      <b/>
      <sz val="12"/>
      <name val="Arial Narrow"/>
      <family val="2"/>
      <charset val="238"/>
    </font>
    <font>
      <b/>
      <sz val="1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6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20"/>
      <color theme="1"/>
      <name val="Calibri"/>
      <family val="2"/>
      <charset val="238"/>
    </font>
    <font>
      <sz val="24"/>
      <color theme="1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1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FE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7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Border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2" fillId="8" borderId="1" xfId="1" applyFill="1" applyBorder="1"/>
    <xf numFmtId="0" fontId="2" fillId="9" borderId="1" xfId="1" applyFill="1" applyBorder="1"/>
    <xf numFmtId="0" fontId="6" fillId="9" borderId="1" xfId="1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11" borderId="1" xfId="1" applyFont="1" applyFill="1" applyBorder="1" applyAlignment="1">
      <alignment horizontal="center" vertical="center" wrapText="1"/>
    </xf>
    <xf numFmtId="0" fontId="5" fillId="11" borderId="1" xfId="1" applyFont="1" applyFill="1" applyBorder="1" applyAlignment="1">
      <alignment horizontal="center" vertical="center" wrapText="1"/>
    </xf>
    <xf numFmtId="0" fontId="5" fillId="12" borderId="1" xfId="1" applyFont="1" applyFill="1" applyBorder="1" applyAlignment="1">
      <alignment horizontal="center" vertical="center" wrapText="1"/>
    </xf>
    <xf numFmtId="0" fontId="7" fillId="13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6" fillId="7" borderId="1" xfId="1" applyFont="1" applyFill="1" applyBorder="1" applyAlignment="1">
      <alignment horizontal="center" vertical="center"/>
    </xf>
    <xf numFmtId="0" fontId="6" fillId="8" borderId="1" xfId="1" applyFont="1" applyFill="1" applyBorder="1" applyAlignment="1">
      <alignment horizontal="center" vertical="center"/>
    </xf>
    <xf numFmtId="0" fontId="6" fillId="9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vertical="center" wrapText="1"/>
    </xf>
    <xf numFmtId="0" fontId="2" fillId="7" borderId="1" xfId="1" applyFill="1" applyBorder="1"/>
    <xf numFmtId="0" fontId="6" fillId="14" borderId="8" xfId="1" applyFont="1" applyFill="1" applyBorder="1" applyAlignment="1">
      <alignment horizontal="left" vertical="center"/>
    </xf>
    <xf numFmtId="0" fontId="8" fillId="14" borderId="1" xfId="1" applyFont="1" applyFill="1" applyBorder="1" applyAlignment="1">
      <alignment horizontal="left" vertical="center"/>
    </xf>
    <xf numFmtId="0" fontId="6" fillId="10" borderId="1" xfId="1" applyFont="1" applyFill="1" applyBorder="1" applyAlignment="1">
      <alignment horizontal="center" vertical="center" wrapText="1"/>
    </xf>
    <xf numFmtId="0" fontId="7" fillId="0" borderId="9" xfId="1" applyFont="1" applyFill="1" applyBorder="1"/>
    <xf numFmtId="0" fontId="1" fillId="7" borderId="1" xfId="1" applyFont="1" applyFill="1" applyBorder="1" applyAlignment="1">
      <alignment horizontal="center" vertical="center" wrapText="1"/>
    </xf>
    <xf numFmtId="0" fontId="1" fillId="9" borderId="1" xfId="1" applyFont="1" applyFill="1" applyBorder="1" applyAlignment="1">
      <alignment horizontal="center" vertical="center" wrapText="1"/>
    </xf>
    <xf numFmtId="0" fontId="1" fillId="10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  <xf numFmtId="0" fontId="1" fillId="11" borderId="1" xfId="1" applyFont="1" applyFill="1" applyBorder="1" applyAlignment="1">
      <alignment horizontal="center" vertical="center" wrapText="1"/>
    </xf>
    <xf numFmtId="0" fontId="1" fillId="12" borderId="1" xfId="1" applyFont="1" applyFill="1" applyBorder="1" applyAlignment="1">
      <alignment horizontal="center" vertical="center" wrapText="1"/>
    </xf>
    <xf numFmtId="0" fontId="6" fillId="8" borderId="1" xfId="1" applyFont="1" applyFill="1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6" fillId="9" borderId="1" xfId="1" applyFont="1" applyFill="1" applyBorder="1" applyAlignment="1">
      <alignment horizontal="center"/>
    </xf>
    <xf numFmtId="0" fontId="6" fillId="12" borderId="1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left" wrapText="1"/>
    </xf>
    <xf numFmtId="0" fontId="7" fillId="0" borderId="9" xfId="1" applyFont="1" applyFill="1" applyBorder="1" applyAlignment="1">
      <alignment wrapText="1"/>
    </xf>
    <xf numFmtId="0" fontId="1" fillId="8" borderId="1" xfId="1" applyFont="1" applyFill="1" applyBorder="1" applyAlignment="1">
      <alignment horizontal="center" vertical="center"/>
    </xf>
    <xf numFmtId="0" fontId="10" fillId="0" borderId="8" xfId="1" applyFont="1" applyFill="1" applyBorder="1"/>
    <xf numFmtId="0" fontId="1" fillId="9" borderId="1" xfId="1" applyFont="1" applyFill="1" applyBorder="1" applyAlignment="1">
      <alignment horizontal="center" vertical="center"/>
    </xf>
    <xf numFmtId="0" fontId="8" fillId="10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11" borderId="1" xfId="1" applyFont="1" applyFill="1" applyBorder="1" applyAlignment="1">
      <alignment horizontal="center" vertical="center" wrapText="1"/>
    </xf>
    <xf numFmtId="0" fontId="8" fillId="12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15" borderId="8" xfId="1" applyFont="1" applyFill="1" applyBorder="1" applyAlignment="1">
      <alignment horizontal="left" vertical="center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16" borderId="1" xfId="1" applyFont="1" applyFill="1" applyBorder="1" applyAlignment="1">
      <alignment horizontal="center" vertical="center" wrapText="1"/>
    </xf>
    <xf numFmtId="0" fontId="12" fillId="13" borderId="1" xfId="1" applyFont="1" applyFill="1" applyBorder="1" applyAlignment="1">
      <alignment vertical="center" wrapText="1"/>
    </xf>
    <xf numFmtId="0" fontId="13" fillId="0" borderId="0" xfId="1" applyFont="1"/>
    <xf numFmtId="0" fontId="14" fillId="7" borderId="1" xfId="1" applyFont="1" applyFill="1" applyBorder="1" applyAlignment="1">
      <alignment horizontal="center" vertical="center"/>
    </xf>
    <xf numFmtId="0" fontId="14" fillId="7" borderId="1" xfId="1" applyFont="1" applyFill="1" applyBorder="1" applyAlignment="1">
      <alignment horizontal="center" vertical="center" wrapText="1"/>
    </xf>
    <xf numFmtId="0" fontId="14" fillId="8" borderId="1" xfId="1" applyFont="1" applyFill="1" applyBorder="1" applyAlignment="1">
      <alignment horizontal="center" vertical="center"/>
    </xf>
    <xf numFmtId="0" fontId="6" fillId="7" borderId="14" xfId="1" applyFont="1" applyFill="1" applyBorder="1" applyAlignment="1">
      <alignment horizontal="center" vertical="center"/>
    </xf>
    <xf numFmtId="0" fontId="1" fillId="7" borderId="14" xfId="1" applyFont="1" applyFill="1" applyBorder="1" applyAlignment="1">
      <alignment horizontal="center" vertical="center" wrapText="1"/>
    </xf>
    <xf numFmtId="0" fontId="6" fillId="8" borderId="14" xfId="1" applyFont="1" applyFill="1" applyBorder="1" applyAlignment="1">
      <alignment horizontal="center" vertical="center"/>
    </xf>
    <xf numFmtId="0" fontId="6" fillId="9" borderId="14" xfId="1" applyFont="1" applyFill="1" applyBorder="1" applyAlignment="1">
      <alignment horizontal="center" vertical="center"/>
    </xf>
    <xf numFmtId="0" fontId="1" fillId="9" borderId="14" xfId="1" applyFont="1" applyFill="1" applyBorder="1" applyAlignment="1">
      <alignment horizontal="center" vertical="center" wrapText="1"/>
    </xf>
    <xf numFmtId="0" fontId="1" fillId="16" borderId="14" xfId="1" applyFont="1" applyFill="1" applyBorder="1" applyAlignment="1">
      <alignment horizontal="center" vertical="center" wrapText="1"/>
    </xf>
    <xf numFmtId="0" fontId="1" fillId="4" borderId="14" xfId="1" applyFont="1" applyFill="1" applyBorder="1" applyAlignment="1">
      <alignment horizontal="center" vertical="center" wrapText="1"/>
    </xf>
    <xf numFmtId="0" fontId="1" fillId="11" borderId="14" xfId="1" applyFont="1" applyFill="1" applyBorder="1" applyAlignment="1">
      <alignment horizontal="center" vertical="center" wrapText="1"/>
    </xf>
    <xf numFmtId="0" fontId="1" fillId="12" borderId="14" xfId="1" applyFont="1" applyFill="1" applyBorder="1" applyAlignment="1">
      <alignment horizontal="center" vertical="center" wrapText="1"/>
    </xf>
    <xf numFmtId="0" fontId="1" fillId="10" borderId="14" xfId="1" applyFont="1" applyFill="1" applyBorder="1" applyAlignment="1">
      <alignment horizontal="center" vertical="center" wrapText="1"/>
    </xf>
    <xf numFmtId="0" fontId="6" fillId="7" borderId="15" xfId="1" applyFont="1" applyFill="1" applyBorder="1" applyAlignment="1">
      <alignment horizontal="center" vertical="center"/>
    </xf>
    <xf numFmtId="0" fontId="1" fillId="7" borderId="15" xfId="1" applyFont="1" applyFill="1" applyBorder="1" applyAlignment="1">
      <alignment horizontal="center" vertical="center" wrapText="1"/>
    </xf>
    <xf numFmtId="0" fontId="6" fillId="8" borderId="15" xfId="1" applyFont="1" applyFill="1" applyBorder="1" applyAlignment="1">
      <alignment horizontal="center" vertical="center"/>
    </xf>
    <xf numFmtId="0" fontId="6" fillId="9" borderId="15" xfId="1" applyFont="1" applyFill="1" applyBorder="1" applyAlignment="1">
      <alignment horizontal="center" vertical="center"/>
    </xf>
    <xf numFmtId="0" fontId="1" fillId="9" borderId="15" xfId="1" applyFont="1" applyFill="1" applyBorder="1" applyAlignment="1">
      <alignment horizontal="center" vertical="center" wrapText="1"/>
    </xf>
    <xf numFmtId="0" fontId="1" fillId="10" borderId="15" xfId="1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1" fillId="11" borderId="15" xfId="1" applyFont="1" applyFill="1" applyBorder="1" applyAlignment="1">
      <alignment horizontal="center" vertical="center" wrapText="1"/>
    </xf>
    <xf numFmtId="0" fontId="1" fillId="12" borderId="15" xfId="1" applyFont="1" applyFill="1" applyBorder="1" applyAlignment="1">
      <alignment horizontal="center" vertical="center" wrapText="1"/>
    </xf>
    <xf numFmtId="0" fontId="1" fillId="14" borderId="2" xfId="1" applyFont="1" applyFill="1" applyBorder="1" applyAlignment="1">
      <alignment horizontal="left" vertical="center"/>
    </xf>
    <xf numFmtId="0" fontId="1" fillId="14" borderId="3" xfId="1" applyFont="1" applyFill="1" applyBorder="1" applyAlignment="1">
      <alignment horizontal="left" vertical="center"/>
    </xf>
    <xf numFmtId="0" fontId="8" fillId="14" borderId="14" xfId="1" applyFont="1" applyFill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8" borderId="1" xfId="1" applyFont="1" applyFill="1" applyBorder="1" applyAlignment="1">
      <alignment vertical="center"/>
    </xf>
    <xf numFmtId="0" fontId="1" fillId="0" borderId="6" xfId="1" applyFont="1" applyBorder="1" applyAlignment="1">
      <alignment horizontal="center" vertical="center" wrapText="1"/>
    </xf>
    <xf numFmtId="0" fontId="7" fillId="13" borderId="7" xfId="1" applyFont="1" applyFill="1" applyBorder="1"/>
    <xf numFmtId="0" fontId="1" fillId="12" borderId="1" xfId="1" applyFont="1" applyFill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0" borderId="10" xfId="1" applyFont="1" applyBorder="1" applyAlignment="1">
      <alignment vertical="center" wrapText="1"/>
    </xf>
    <xf numFmtId="0" fontId="7" fillId="17" borderId="4" xfId="1" applyFont="1" applyFill="1" applyBorder="1"/>
    <xf numFmtId="0" fontId="1" fillId="0" borderId="11" xfId="1" applyFont="1" applyBorder="1" applyAlignment="1">
      <alignment vertical="center" wrapText="1"/>
    </xf>
    <xf numFmtId="0" fontId="7" fillId="17" borderId="3" xfId="1" applyFont="1" applyFill="1" applyBorder="1" applyAlignment="1">
      <alignment horizontal="left"/>
    </xf>
    <xf numFmtId="0" fontId="7" fillId="17" borderId="3" xfId="1" applyFont="1" applyFill="1" applyBorder="1" applyAlignment="1">
      <alignment horizontal="left" wrapText="1"/>
    </xf>
    <xf numFmtId="0" fontId="1" fillId="0" borderId="14" xfId="1" applyFont="1" applyBorder="1" applyAlignment="1">
      <alignment vertical="center" wrapText="1"/>
    </xf>
    <xf numFmtId="0" fontId="7" fillId="17" borderId="8" xfId="1" applyFont="1" applyFill="1" applyBorder="1" applyAlignment="1">
      <alignment horizontal="left"/>
    </xf>
    <xf numFmtId="0" fontId="5" fillId="7" borderId="1" xfId="1" applyFont="1" applyFill="1" applyBorder="1" applyAlignment="1">
      <alignment horizontal="center"/>
    </xf>
    <xf numFmtId="0" fontId="5" fillId="8" borderId="1" xfId="1" applyFont="1" applyFill="1" applyBorder="1" applyAlignment="1">
      <alignment horizontal="center"/>
    </xf>
    <xf numFmtId="0" fontId="5" fillId="9" borderId="1" xfId="1" applyFont="1" applyFill="1" applyBorder="1" applyAlignment="1">
      <alignment horizontal="center"/>
    </xf>
    <xf numFmtId="0" fontId="1" fillId="12" borderId="1" xfId="1" applyNumberFormat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vertical="center" wrapText="1"/>
    </xf>
    <xf numFmtId="0" fontId="2" fillId="0" borderId="1" xfId="1" applyBorder="1"/>
    <xf numFmtId="0" fontId="7" fillId="18" borderId="0" xfId="1" applyFont="1" applyFill="1"/>
    <xf numFmtId="0" fontId="7" fillId="18" borderId="1" xfId="1" applyFont="1" applyFill="1" applyBorder="1" applyAlignment="1">
      <alignment horizontal="left"/>
    </xf>
    <xf numFmtId="0" fontId="7" fillId="18" borderId="8" xfId="1" applyFont="1" applyFill="1" applyBorder="1" applyAlignment="1">
      <alignment horizontal="left"/>
    </xf>
    <xf numFmtId="0" fontId="7" fillId="0" borderId="7" xfId="1" applyFont="1" applyFill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1" fillId="0" borderId="1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8" fillId="15" borderId="0" xfId="1" applyFont="1" applyFill="1" applyBorder="1" applyAlignment="1">
      <alignment horizontal="left" vertical="center"/>
    </xf>
    <xf numFmtId="0" fontId="8" fillId="14" borderId="16" xfId="1" applyFont="1" applyFill="1" applyBorder="1" applyAlignment="1">
      <alignment horizontal="left" vertical="center"/>
    </xf>
    <xf numFmtId="0" fontId="1" fillId="4" borderId="20" xfId="1" applyFont="1" applyFill="1" applyBorder="1" applyAlignment="1">
      <alignment horizontal="center" vertical="center" wrapText="1"/>
    </xf>
    <xf numFmtId="0" fontId="1" fillId="10" borderId="20" xfId="1" applyFont="1" applyFill="1" applyBorder="1" applyAlignment="1">
      <alignment horizontal="center" vertical="center" wrapText="1"/>
    </xf>
    <xf numFmtId="0" fontId="1" fillId="11" borderId="20" xfId="1" applyFont="1" applyFill="1" applyBorder="1" applyAlignment="1">
      <alignment horizontal="center" vertical="center" wrapText="1"/>
    </xf>
    <xf numFmtId="0" fontId="1" fillId="12" borderId="20" xfId="1" applyFont="1" applyFill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8" fillId="19" borderId="0" xfId="1" applyFont="1" applyFill="1" applyAlignment="1">
      <alignment horizontal="center" vertical="center" wrapText="1"/>
    </xf>
    <xf numFmtId="0" fontId="1" fillId="19" borderId="0" xfId="1" applyFont="1" applyFill="1" applyAlignment="1">
      <alignment horizontal="center" vertical="center" wrapText="1"/>
    </xf>
    <xf numFmtId="0" fontId="8" fillId="20" borderId="0" xfId="1" applyFont="1" applyFill="1" applyAlignment="1">
      <alignment horizontal="center" vertical="center" wrapText="1"/>
    </xf>
    <xf numFmtId="0" fontId="1" fillId="20" borderId="0" xfId="1" applyFont="1" applyFill="1" applyAlignment="1">
      <alignment horizontal="center" vertical="center" wrapText="1"/>
    </xf>
    <xf numFmtId="0" fontId="8" fillId="5" borderId="0" xfId="1" applyFont="1" applyFill="1" applyAlignment="1">
      <alignment horizontal="center" vertical="center" wrapText="1"/>
    </xf>
    <xf numFmtId="0" fontId="1" fillId="5" borderId="0" xfId="1" applyFont="1" applyFill="1" applyAlignment="1">
      <alignment horizontal="center" vertical="center" wrapText="1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center"/>
    </xf>
    <xf numFmtId="0" fontId="15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5" fillId="0" borderId="0" xfId="1" applyFont="1"/>
    <xf numFmtId="0" fontId="17" fillId="0" borderId="0" xfId="1" applyFont="1" applyAlignment="1">
      <alignment wrapText="1"/>
    </xf>
    <xf numFmtId="0" fontId="15" fillId="0" borderId="0" xfId="1" applyFont="1" applyAlignment="1">
      <alignment wrapText="1"/>
    </xf>
    <xf numFmtId="0" fontId="15" fillId="0" borderId="0" xfId="1" applyFont="1"/>
    <xf numFmtId="0" fontId="1" fillId="0" borderId="11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8" fillId="0" borderId="0" xfId="1" applyFont="1"/>
    <xf numFmtId="0" fontId="1" fillId="0" borderId="1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11" borderId="1" xfId="1" applyFont="1" applyFill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11" borderId="14" xfId="1" applyFont="1" applyFill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19" fillId="0" borderId="14" xfId="2" applyFont="1" applyBorder="1" applyAlignment="1">
      <alignment horizontal="center" vertical="center" wrapText="1"/>
    </xf>
    <xf numFmtId="0" fontId="19" fillId="0" borderId="10" xfId="2" applyFont="1" applyBorder="1" applyAlignment="1">
      <alignment horizontal="center" vertical="center" wrapText="1"/>
    </xf>
    <xf numFmtId="0" fontId="20" fillId="0" borderId="1" xfId="1" applyFont="1" applyBorder="1"/>
    <xf numFmtId="0" fontId="21" fillId="0" borderId="1" xfId="2" applyFont="1" applyBorder="1" applyAlignment="1">
      <alignment horizontal="center" vertical="center" wrapText="1"/>
    </xf>
    <xf numFmtId="0" fontId="6" fillId="21" borderId="1" xfId="1" applyFont="1" applyFill="1" applyBorder="1" applyAlignment="1">
      <alignment horizontal="center" vertical="center" wrapText="1"/>
    </xf>
    <xf numFmtId="0" fontId="24" fillId="0" borderId="0" xfId="1" applyFont="1"/>
    <xf numFmtId="0" fontId="25" fillId="0" borderId="0" xfId="1" applyFont="1"/>
    <xf numFmtId="0" fontId="26" fillId="0" borderId="0" xfId="1" applyFont="1"/>
    <xf numFmtId="49" fontId="1" fillId="12" borderId="1" xfId="1" applyNumberFormat="1" applyFont="1" applyFill="1" applyBorder="1" applyAlignment="1">
      <alignment horizontal="center" vertical="center" wrapText="1"/>
    </xf>
    <xf numFmtId="49" fontId="1" fillId="12" borderId="14" xfId="1" applyNumberFormat="1" applyFont="1" applyFill="1" applyBorder="1" applyAlignment="1">
      <alignment horizontal="center" vertical="center" wrapText="1"/>
    </xf>
    <xf numFmtId="49" fontId="1" fillId="12" borderId="15" xfId="1" applyNumberFormat="1" applyFont="1" applyFill="1" applyBorder="1" applyAlignment="1">
      <alignment horizontal="center" vertical="center" wrapText="1"/>
    </xf>
    <xf numFmtId="49" fontId="1" fillId="11" borderId="14" xfId="1" applyNumberFormat="1" applyFont="1" applyFill="1" applyBorder="1" applyAlignment="1">
      <alignment horizontal="center" vertical="center" wrapText="1"/>
    </xf>
    <xf numFmtId="49" fontId="1" fillId="4" borderId="1" xfId="1" applyNumberFormat="1" applyFont="1" applyFill="1" applyBorder="1" applyAlignment="1">
      <alignment horizontal="center" vertical="center" wrapText="1"/>
    </xf>
    <xf numFmtId="49" fontId="1" fillId="4" borderId="14" xfId="1" applyNumberFormat="1" applyFont="1" applyFill="1" applyBorder="1" applyAlignment="1">
      <alignment horizontal="center" vertical="center" wrapText="1"/>
    </xf>
    <xf numFmtId="49" fontId="1" fillId="16" borderId="14" xfId="1" applyNumberFormat="1" applyFont="1" applyFill="1" applyBorder="1" applyAlignment="1">
      <alignment horizontal="center" vertical="center" wrapText="1"/>
    </xf>
    <xf numFmtId="49" fontId="1" fillId="16" borderId="1" xfId="1" applyNumberFormat="1" applyFont="1" applyFill="1" applyBorder="1" applyAlignment="1">
      <alignment horizontal="center" vertical="center" wrapText="1"/>
    </xf>
    <xf numFmtId="49" fontId="1" fillId="9" borderId="1" xfId="1" applyNumberFormat="1" applyFont="1" applyFill="1" applyBorder="1" applyAlignment="1">
      <alignment horizontal="center" vertical="center" wrapText="1"/>
    </xf>
    <xf numFmtId="0" fontId="6" fillId="22" borderId="1" xfId="1" applyFont="1" applyFill="1" applyBorder="1" applyAlignment="1">
      <alignment horizontal="center" vertical="center" wrapText="1"/>
    </xf>
    <xf numFmtId="49" fontId="6" fillId="10" borderId="1" xfId="1" applyNumberFormat="1" applyFont="1" applyFill="1" applyBorder="1" applyAlignment="1">
      <alignment horizontal="center" vertical="center" wrapText="1"/>
    </xf>
    <xf numFmtId="49" fontId="1" fillId="5" borderId="1" xfId="1" applyNumberFormat="1" applyFont="1" applyFill="1" applyBorder="1" applyAlignment="1">
      <alignment horizontal="center" vertical="center" wrapText="1"/>
    </xf>
    <xf numFmtId="0" fontId="6" fillId="16" borderId="1" xfId="1" applyFont="1" applyFill="1" applyBorder="1" applyAlignment="1">
      <alignment horizontal="center" vertical="center" wrapText="1"/>
    </xf>
    <xf numFmtId="49" fontId="6" fillId="5" borderId="1" xfId="1" applyNumberFormat="1" applyFont="1" applyFill="1" applyBorder="1" applyAlignment="1">
      <alignment horizontal="center" vertical="center" wrapText="1"/>
    </xf>
    <xf numFmtId="0" fontId="1" fillId="22" borderId="1" xfId="1" applyFont="1" applyFill="1" applyBorder="1" applyAlignment="1">
      <alignment horizontal="center" vertical="center" wrapText="1"/>
    </xf>
    <xf numFmtId="0" fontId="6" fillId="8" borderId="1" xfId="1" applyFont="1" applyFill="1" applyBorder="1" applyAlignment="1">
      <alignment horizontal="center" vertical="center" wrapText="1"/>
    </xf>
    <xf numFmtId="0" fontId="27" fillId="0" borderId="0" xfId="1" applyFont="1"/>
    <xf numFmtId="0" fontId="28" fillId="0" borderId="0" xfId="1" applyFont="1"/>
    <xf numFmtId="0" fontId="22" fillId="8" borderId="1" xfId="1" applyFont="1" applyFill="1" applyBorder="1" applyAlignment="1">
      <alignment horizontal="center" vertical="center"/>
    </xf>
    <xf numFmtId="0" fontId="23" fillId="8" borderId="0" xfId="1" applyFont="1" applyFill="1" applyAlignment="1">
      <alignment horizontal="center"/>
    </xf>
    <xf numFmtId="0" fontId="11" fillId="8" borderId="0" xfId="1" applyFont="1" applyFill="1" applyAlignment="1">
      <alignment horizontal="center"/>
    </xf>
    <xf numFmtId="0" fontId="16" fillId="0" borderId="0" xfId="1" applyFont="1" applyAlignment="1">
      <alignment horizontal="center"/>
    </xf>
    <xf numFmtId="0" fontId="15" fillId="0" borderId="0" xfId="1" applyFont="1" applyAlignment="1">
      <alignment horizontal="left" wrapText="1"/>
    </xf>
    <xf numFmtId="0" fontId="16" fillId="0" borderId="0" xfId="1" applyFont="1" applyAlignment="1">
      <alignment horizontal="left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" fillId="11" borderId="1" xfId="1" applyFont="1" applyFill="1" applyBorder="1" applyAlignment="1">
      <alignment horizontal="center" vertical="center" wrapText="1"/>
    </xf>
    <xf numFmtId="0" fontId="1" fillId="16" borderId="1" xfId="1" applyFont="1" applyFill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1" fillId="14" borderId="18" xfId="1" applyFont="1" applyFill="1" applyBorder="1" applyAlignment="1">
      <alignment horizontal="center" vertical="center"/>
    </xf>
    <xf numFmtId="0" fontId="1" fillId="14" borderId="17" xfId="1" applyFont="1" applyFill="1" applyBorder="1" applyAlignment="1">
      <alignment horizontal="center" vertical="center"/>
    </xf>
    <xf numFmtId="0" fontId="8" fillId="15" borderId="0" xfId="1" applyFont="1" applyFill="1" applyBorder="1" applyAlignment="1">
      <alignment horizontal="left" vertical="center"/>
    </xf>
    <xf numFmtId="0" fontId="8" fillId="0" borderId="1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 wrapText="1"/>
    </xf>
    <xf numFmtId="0" fontId="6" fillId="8" borderId="14" xfId="1" applyFont="1" applyFill="1" applyBorder="1" applyAlignment="1">
      <alignment horizontal="center" vertical="center"/>
    </xf>
    <xf numFmtId="0" fontId="6" fillId="8" borderId="10" xfId="1" applyFont="1" applyFill="1" applyBorder="1" applyAlignment="1">
      <alignment horizontal="center" vertical="center"/>
    </xf>
    <xf numFmtId="0" fontId="1" fillId="12" borderId="7" xfId="1" applyFont="1" applyFill="1" applyBorder="1" applyAlignment="1">
      <alignment horizontal="center" vertical="center" wrapText="1"/>
    </xf>
    <xf numFmtId="0" fontId="1" fillId="12" borderId="8" xfId="1" applyFont="1" applyFill="1" applyBorder="1" applyAlignment="1">
      <alignment horizontal="center" vertical="center" wrapText="1"/>
    </xf>
    <xf numFmtId="0" fontId="1" fillId="12" borderId="6" xfId="1" applyFont="1" applyFill="1" applyBorder="1" applyAlignment="1">
      <alignment horizontal="center" vertical="center" wrapText="1"/>
    </xf>
    <xf numFmtId="0" fontId="1" fillId="11" borderId="7" xfId="1" applyFont="1" applyFill="1" applyBorder="1" applyAlignment="1">
      <alignment horizontal="center" vertical="center" wrapText="1"/>
    </xf>
    <xf numFmtId="0" fontId="1" fillId="11" borderId="8" xfId="1" applyFont="1" applyFill="1" applyBorder="1" applyAlignment="1">
      <alignment horizontal="center" vertical="center" wrapText="1"/>
    </xf>
    <xf numFmtId="0" fontId="1" fillId="11" borderId="6" xfId="1" applyFont="1" applyFill="1" applyBorder="1" applyAlignment="1">
      <alignment horizontal="center" vertical="center" wrapText="1"/>
    </xf>
    <xf numFmtId="0" fontId="1" fillId="4" borderId="7" xfId="1" applyFont="1" applyFill="1" applyBorder="1" applyAlignment="1">
      <alignment horizontal="center" vertical="center" wrapText="1"/>
    </xf>
    <xf numFmtId="0" fontId="1" fillId="4" borderId="8" xfId="1" applyFont="1" applyFill="1" applyBorder="1" applyAlignment="1">
      <alignment horizontal="center" vertical="center" wrapText="1"/>
    </xf>
    <xf numFmtId="0" fontId="1" fillId="4" borderId="6" xfId="1" applyFont="1" applyFill="1" applyBorder="1" applyAlignment="1">
      <alignment horizontal="center" vertical="center" wrapText="1"/>
    </xf>
    <xf numFmtId="0" fontId="1" fillId="10" borderId="7" xfId="1" applyFont="1" applyFill="1" applyBorder="1" applyAlignment="1">
      <alignment horizontal="center" vertical="center" wrapText="1"/>
    </xf>
    <xf numFmtId="0" fontId="1" fillId="10" borderId="8" xfId="1" applyFont="1" applyFill="1" applyBorder="1" applyAlignment="1">
      <alignment horizontal="center" vertical="center" wrapText="1"/>
    </xf>
    <xf numFmtId="0" fontId="1" fillId="10" borderId="6" xfId="1" applyFont="1" applyFill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0" fontId="1" fillId="11" borderId="14" xfId="1" applyFont="1" applyFill="1" applyBorder="1" applyAlignment="1">
      <alignment horizontal="center" vertical="center" wrapText="1"/>
    </xf>
    <xf numFmtId="0" fontId="1" fillId="11" borderId="11" xfId="1" applyFont="1" applyFill="1" applyBorder="1" applyAlignment="1">
      <alignment horizontal="center" vertical="center" wrapText="1"/>
    </xf>
    <xf numFmtId="0" fontId="1" fillId="11" borderId="10" xfId="1" applyFont="1" applyFill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14" borderId="4" xfId="1" applyFont="1" applyFill="1" applyBorder="1" applyAlignment="1">
      <alignment horizontal="center" vertical="center"/>
    </xf>
    <xf numFmtId="0" fontId="1" fillId="14" borderId="2" xfId="1" applyFont="1" applyFill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14" borderId="7" xfId="1" applyFont="1" applyFill="1" applyBorder="1" applyAlignment="1">
      <alignment horizontal="center" vertical="center"/>
    </xf>
    <xf numFmtId="0" fontId="1" fillId="14" borderId="6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14" borderId="7" xfId="1" applyFont="1" applyFill="1" applyBorder="1" applyAlignment="1">
      <alignment horizontal="center" vertical="center" wrapText="1"/>
    </xf>
    <xf numFmtId="0" fontId="6" fillId="14" borderId="8" xfId="1" applyFont="1" applyFill="1" applyBorder="1" applyAlignment="1">
      <alignment horizontal="center" vertical="center"/>
    </xf>
    <xf numFmtId="0" fontId="6" fillId="14" borderId="0" xfId="1" applyFont="1" applyFill="1" applyBorder="1" applyAlignment="1">
      <alignment horizontal="left" vertical="center"/>
    </xf>
    <xf numFmtId="0" fontId="6" fillId="14" borderId="6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2" fillId="0" borderId="3" xfId="1" applyBorder="1" applyAlignment="1">
      <alignment horizontal="left" vertical="center" wrapText="1"/>
    </xf>
    <xf numFmtId="0" fontId="2" fillId="0" borderId="2" xfId="1" applyBorder="1" applyAlignment="1">
      <alignment horizontal="left" vertical="center" wrapText="1"/>
    </xf>
    <xf numFmtId="0" fontId="22" fillId="0" borderId="0" xfId="1" applyFont="1" applyBorder="1" applyAlignment="1">
      <alignment horizontal="center" vertical="center" wrapText="1"/>
    </xf>
  </cellXfs>
  <cellStyles count="3">
    <cellStyle name="Excel Built-in Normal" xfId="2"/>
    <cellStyle name="Normalny" xfId="0" builtinId="0"/>
    <cellStyle name="Normalny 2" xfId="1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opLeftCell="C77" zoomScale="60" zoomScaleNormal="60" workbookViewId="0">
      <selection activeCell="Y65" sqref="Y65"/>
    </sheetView>
  </sheetViews>
  <sheetFormatPr defaultRowHeight="15" x14ac:dyDescent="0.25"/>
  <cols>
    <col min="1" max="1" width="9.140625" style="2"/>
    <col min="2" max="2" width="69.42578125" style="1" customWidth="1"/>
    <col min="3" max="3" width="21.140625" style="1" customWidth="1"/>
    <col min="4" max="4" width="9.140625" style="1"/>
    <col min="5" max="5" width="12.7109375" style="1" customWidth="1"/>
    <col min="6" max="6" width="9.140625" style="1"/>
    <col min="7" max="7" width="13.5703125" style="1" customWidth="1"/>
    <col min="8" max="8" width="11.140625" style="1" customWidth="1"/>
    <col min="9" max="11" width="9.140625" style="1"/>
    <col min="12" max="12" width="10.5703125" style="1" customWidth="1"/>
    <col min="13" max="15" width="9.140625" style="1"/>
    <col min="16" max="16" width="11.42578125" style="1" customWidth="1"/>
    <col min="17" max="19" width="9.140625" style="1"/>
    <col min="20" max="20" width="12.5703125" style="1" customWidth="1"/>
    <col min="21" max="23" width="9.140625" style="1"/>
    <col min="24" max="24" width="12" style="1" customWidth="1"/>
    <col min="25" max="28" width="9.140625" style="1"/>
    <col min="29" max="29" width="14.85546875" style="1" customWidth="1"/>
    <col min="30" max="30" width="9.140625" style="1"/>
    <col min="31" max="31" width="10.85546875" style="1" customWidth="1"/>
    <col min="32" max="32" width="11" style="1" customWidth="1"/>
    <col min="33" max="33" width="10.140625" style="1" customWidth="1"/>
    <col min="34" max="34" width="9.140625" style="1"/>
    <col min="35" max="35" width="11.5703125" style="1" customWidth="1"/>
    <col min="36" max="36" width="11.85546875" style="1" customWidth="1"/>
    <col min="37" max="37" width="14.28515625" style="1" customWidth="1"/>
    <col min="38" max="38" width="20.140625" style="1" bestFit="1" customWidth="1"/>
    <col min="39" max="16384" width="9.140625" style="1"/>
  </cols>
  <sheetData>
    <row r="1" spans="1:37" ht="61.5" customHeight="1" x14ac:dyDescent="0.5">
      <c r="A1" s="187" t="s">
        <v>206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7" s="144" customFormat="1" ht="57.75" customHeight="1" x14ac:dyDescent="0.5">
      <c r="A2" s="147"/>
      <c r="B2" s="146" t="s">
        <v>151</v>
      </c>
      <c r="C2" s="146"/>
      <c r="D2" s="146"/>
      <c r="E2" s="146"/>
      <c r="F2" s="146"/>
      <c r="G2" s="188" t="s">
        <v>150</v>
      </c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5"/>
      <c r="AI2" s="145"/>
      <c r="AJ2" s="145"/>
      <c r="AK2" s="145"/>
    </row>
    <row r="3" spans="1:37" ht="31.5" x14ac:dyDescent="0.5">
      <c r="A3" s="143"/>
      <c r="B3" s="189" t="s">
        <v>205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</row>
    <row r="4" spans="1:37" ht="47.25" thickBot="1" x14ac:dyDescent="0.4">
      <c r="A4" s="141"/>
      <c r="B4" s="140" t="s">
        <v>149</v>
      </c>
      <c r="C4" s="139" t="s">
        <v>123</v>
      </c>
      <c r="D4" s="138" t="s">
        <v>148</v>
      </c>
      <c r="E4" s="137" t="s">
        <v>122</v>
      </c>
      <c r="F4" s="136" t="s">
        <v>147</v>
      </c>
      <c r="G4" s="135" t="s">
        <v>121</v>
      </c>
      <c r="H4" s="134" t="s">
        <v>146</v>
      </c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</row>
    <row r="5" spans="1:37" ht="23.25" customHeight="1" x14ac:dyDescent="0.25">
      <c r="A5" s="132"/>
      <c r="B5" s="131"/>
      <c r="C5" s="131"/>
      <c r="D5" s="131"/>
      <c r="E5" s="131"/>
      <c r="F5" s="130"/>
      <c r="G5" s="129" t="s">
        <v>145</v>
      </c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90"/>
      <c r="AG5" s="190"/>
      <c r="AH5" s="190"/>
      <c r="AI5" s="190"/>
      <c r="AJ5" s="190"/>
      <c r="AK5" s="191"/>
    </row>
    <row r="6" spans="1:37" ht="23.25" customHeight="1" x14ac:dyDescent="0.25">
      <c r="A6" s="192" t="s">
        <v>144</v>
      </c>
      <c r="B6" s="194" t="s">
        <v>143</v>
      </c>
      <c r="C6" s="196" t="s">
        <v>142</v>
      </c>
      <c r="D6" s="198" t="s">
        <v>141</v>
      </c>
      <c r="E6" s="198"/>
      <c r="F6" s="198"/>
      <c r="G6" s="199" t="s">
        <v>140</v>
      </c>
      <c r="H6" s="199"/>
      <c r="I6" s="199"/>
      <c r="J6" s="199"/>
      <c r="K6" s="199"/>
      <c r="L6" s="199"/>
      <c r="M6" s="199"/>
      <c r="N6" s="199"/>
      <c r="O6" s="200" t="s">
        <v>139</v>
      </c>
      <c r="P6" s="200"/>
      <c r="Q6" s="200"/>
      <c r="R6" s="200"/>
      <c r="S6" s="200"/>
      <c r="T6" s="200"/>
      <c r="U6" s="200"/>
      <c r="V6" s="200"/>
      <c r="W6" s="201" t="s">
        <v>138</v>
      </c>
      <c r="X6" s="202"/>
      <c r="Y6" s="202"/>
      <c r="Z6" s="202"/>
      <c r="AA6" s="202"/>
      <c r="AB6" s="202"/>
      <c r="AC6" s="202"/>
      <c r="AD6" s="203"/>
      <c r="AE6" s="201" t="s">
        <v>137</v>
      </c>
      <c r="AF6" s="202"/>
      <c r="AG6" s="202"/>
      <c r="AH6" s="202"/>
      <c r="AI6" s="197" t="s">
        <v>136</v>
      </c>
      <c r="AJ6" s="197" t="s">
        <v>135</v>
      </c>
      <c r="AK6" s="197" t="s">
        <v>134</v>
      </c>
    </row>
    <row r="7" spans="1:37" ht="23.25" customHeight="1" x14ac:dyDescent="0.35">
      <c r="A7" s="192"/>
      <c r="B7" s="194"/>
      <c r="C7" s="197"/>
      <c r="D7" s="198"/>
      <c r="E7" s="198"/>
      <c r="F7" s="198"/>
      <c r="G7" s="216" t="s">
        <v>133</v>
      </c>
      <c r="H7" s="217"/>
      <c r="I7" s="217"/>
      <c r="J7" s="218"/>
      <c r="K7" s="219" t="s">
        <v>132</v>
      </c>
      <c r="L7" s="220"/>
      <c r="M7" s="220"/>
      <c r="N7" s="221"/>
      <c r="O7" s="222" t="s">
        <v>131</v>
      </c>
      <c r="P7" s="223"/>
      <c r="Q7" s="223"/>
      <c r="R7" s="224"/>
      <c r="S7" s="225" t="s">
        <v>130</v>
      </c>
      <c r="T7" s="226"/>
      <c r="U7" s="226"/>
      <c r="V7" s="227"/>
      <c r="W7" s="201" t="s">
        <v>129</v>
      </c>
      <c r="X7" s="202"/>
      <c r="Y7" s="202"/>
      <c r="Z7" s="203"/>
      <c r="AA7" s="205" t="s">
        <v>128</v>
      </c>
      <c r="AB7" s="206"/>
      <c r="AC7" s="206"/>
      <c r="AD7" s="207"/>
      <c r="AE7" s="201" t="s">
        <v>127</v>
      </c>
      <c r="AF7" s="202"/>
      <c r="AG7" s="202"/>
      <c r="AH7" s="203"/>
      <c r="AI7" s="197"/>
      <c r="AJ7" s="197"/>
      <c r="AK7" s="197"/>
    </row>
    <row r="8" spans="1:37" ht="24" thickBot="1" x14ac:dyDescent="0.3">
      <c r="A8" s="193"/>
      <c r="B8" s="195"/>
      <c r="C8" s="197"/>
      <c r="D8" s="127" t="s">
        <v>126</v>
      </c>
      <c r="E8" s="127" t="s">
        <v>125</v>
      </c>
      <c r="F8" s="127" t="s">
        <v>124</v>
      </c>
      <c r="G8" s="126" t="s">
        <v>123</v>
      </c>
      <c r="H8" s="126" t="s">
        <v>122</v>
      </c>
      <c r="I8" s="126" t="s">
        <v>121</v>
      </c>
      <c r="J8" s="126" t="s">
        <v>120</v>
      </c>
      <c r="K8" s="125" t="s">
        <v>123</v>
      </c>
      <c r="L8" s="125" t="s">
        <v>122</v>
      </c>
      <c r="M8" s="125" t="s">
        <v>121</v>
      </c>
      <c r="N8" s="125" t="s">
        <v>120</v>
      </c>
      <c r="O8" s="123" t="s">
        <v>123</v>
      </c>
      <c r="P8" s="123" t="s">
        <v>122</v>
      </c>
      <c r="Q8" s="123" t="s">
        <v>121</v>
      </c>
      <c r="R8" s="123" t="s">
        <v>120</v>
      </c>
      <c r="S8" s="124" t="s">
        <v>123</v>
      </c>
      <c r="T8" s="124" t="s">
        <v>122</v>
      </c>
      <c r="U8" s="124" t="s">
        <v>121</v>
      </c>
      <c r="V8" s="124" t="s">
        <v>120</v>
      </c>
      <c r="W8" s="123" t="s">
        <v>123</v>
      </c>
      <c r="X8" s="123" t="s">
        <v>122</v>
      </c>
      <c r="Y8" s="123" t="s">
        <v>121</v>
      </c>
      <c r="Z8" s="123" t="s">
        <v>120</v>
      </c>
      <c r="AA8" s="123" t="s">
        <v>123</v>
      </c>
      <c r="AB8" s="123" t="s">
        <v>122</v>
      </c>
      <c r="AC8" s="123" t="s">
        <v>121</v>
      </c>
      <c r="AD8" s="123" t="s">
        <v>120</v>
      </c>
      <c r="AE8" s="123" t="s">
        <v>123</v>
      </c>
      <c r="AF8" s="123" t="s">
        <v>122</v>
      </c>
      <c r="AG8" s="123" t="s">
        <v>121</v>
      </c>
      <c r="AH8" s="123" t="s">
        <v>120</v>
      </c>
      <c r="AI8" s="204"/>
      <c r="AJ8" s="204"/>
      <c r="AK8" s="204"/>
    </row>
    <row r="9" spans="1:37" ht="23.25" x14ac:dyDescent="0.25">
      <c r="A9" s="208" t="s">
        <v>119</v>
      </c>
      <c r="B9" s="209"/>
      <c r="C9" s="41" t="s">
        <v>118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210"/>
      <c r="AH9" s="210"/>
      <c r="AI9" s="210"/>
      <c r="AJ9" s="210"/>
      <c r="AK9" s="210"/>
    </row>
    <row r="10" spans="1:37" ht="29.25" customHeight="1" x14ac:dyDescent="0.25">
      <c r="A10" s="63">
        <v>1</v>
      </c>
      <c r="B10" s="118" t="s">
        <v>117</v>
      </c>
      <c r="C10" s="157" t="s">
        <v>116</v>
      </c>
      <c r="D10" s="97">
        <v>4</v>
      </c>
      <c r="E10" s="23" t="s">
        <v>115</v>
      </c>
      <c r="G10" s="49"/>
      <c r="H10" s="49">
        <v>30</v>
      </c>
      <c r="I10" s="49"/>
      <c r="J10" s="111">
        <v>2</v>
      </c>
      <c r="K10" s="48"/>
      <c r="L10" s="48">
        <v>30</v>
      </c>
      <c r="M10" s="48"/>
      <c r="N10" s="48">
        <v>2</v>
      </c>
      <c r="O10" s="47"/>
      <c r="P10" s="47">
        <v>30</v>
      </c>
      <c r="Q10" s="47"/>
      <c r="R10" s="47">
        <v>2</v>
      </c>
      <c r="S10" s="46"/>
      <c r="T10" s="46">
        <v>30</v>
      </c>
      <c r="U10" s="46"/>
      <c r="V10" s="46">
        <v>3</v>
      </c>
      <c r="W10" s="45"/>
      <c r="X10" s="45"/>
      <c r="Y10" s="45"/>
      <c r="Z10" s="37"/>
      <c r="AA10" s="36"/>
      <c r="AB10" s="36"/>
      <c r="AC10" s="36"/>
      <c r="AD10" s="36"/>
      <c r="AE10" s="44"/>
      <c r="AF10" s="44"/>
      <c r="AG10" s="44"/>
      <c r="AH10" s="35"/>
      <c r="AI10" s="23">
        <v>120</v>
      </c>
      <c r="AJ10" s="23">
        <f>25*AK10</f>
        <v>225</v>
      </c>
      <c r="AK10" s="23">
        <f>IF(SUM(J10,N10,R10,V10,Z10,AD10,AH10)=0,"",SUM(J10,N10,R10,V10,Z10,AD10,AH10))</f>
        <v>9</v>
      </c>
    </row>
    <row r="11" spans="1:37" ht="23.25" x14ac:dyDescent="0.25">
      <c r="A11" s="120">
        <v>2</v>
      </c>
      <c r="B11" s="118" t="s">
        <v>114</v>
      </c>
      <c r="C11" s="157" t="s">
        <v>113</v>
      </c>
      <c r="D11" s="97"/>
      <c r="E11" s="23">
        <v>2</v>
      </c>
      <c r="F11" s="23"/>
      <c r="G11" s="49"/>
      <c r="H11" s="49"/>
      <c r="I11" s="49"/>
      <c r="J11" s="111"/>
      <c r="K11" s="48"/>
      <c r="L11" s="48">
        <v>30</v>
      </c>
      <c r="M11" s="48"/>
      <c r="N11" s="48">
        <v>1</v>
      </c>
      <c r="O11" s="47"/>
      <c r="P11" s="47"/>
      <c r="Q11" s="47"/>
      <c r="R11" s="47"/>
      <c r="S11" s="46"/>
      <c r="T11" s="46"/>
      <c r="U11" s="46"/>
      <c r="V11" s="46"/>
      <c r="W11" s="45"/>
      <c r="X11" s="45"/>
      <c r="Y11" s="45"/>
      <c r="Z11" s="37"/>
      <c r="AA11" s="36"/>
      <c r="AB11" s="36"/>
      <c r="AC11" s="36"/>
      <c r="AD11" s="36"/>
      <c r="AE11" s="44"/>
      <c r="AF11" s="44"/>
      <c r="AG11" s="44"/>
      <c r="AH11" s="35"/>
      <c r="AI11" s="23">
        <v>30</v>
      </c>
      <c r="AJ11" s="23">
        <v>30</v>
      </c>
      <c r="AK11" s="23">
        <f>IF(SUM(J11,N11,R11,V11,Z11,AD11,AH11)=0,"",SUM(J11,N11,R11,V11,Z11,AD11,AH11))</f>
        <v>1</v>
      </c>
    </row>
    <row r="12" spans="1:37" ht="23.25" x14ac:dyDescent="0.25">
      <c r="A12" s="211">
        <v>3</v>
      </c>
      <c r="B12" s="118" t="s">
        <v>112</v>
      </c>
      <c r="C12" s="158" t="s">
        <v>197</v>
      </c>
      <c r="D12" s="97"/>
      <c r="E12" s="196">
        <v>6</v>
      </c>
      <c r="F12" s="23"/>
      <c r="G12" s="49"/>
      <c r="H12" s="49"/>
      <c r="I12" s="49"/>
      <c r="J12" s="111"/>
      <c r="K12" s="48"/>
      <c r="L12" s="48"/>
      <c r="M12" s="48"/>
      <c r="N12" s="48"/>
      <c r="O12" s="47"/>
      <c r="P12" s="47"/>
      <c r="Q12" s="47"/>
      <c r="R12" s="47"/>
      <c r="S12" s="46"/>
      <c r="T12" s="46"/>
      <c r="U12" s="46"/>
      <c r="V12" s="46"/>
      <c r="W12" s="45"/>
      <c r="X12" s="45"/>
      <c r="Y12" s="45"/>
      <c r="Z12" s="37"/>
      <c r="AA12" s="214">
        <v>15</v>
      </c>
      <c r="AB12" s="36"/>
      <c r="AC12" s="36"/>
      <c r="AD12" s="214">
        <v>1</v>
      </c>
      <c r="AE12" s="44"/>
      <c r="AF12" s="44"/>
      <c r="AG12" s="44"/>
      <c r="AH12" s="35"/>
      <c r="AI12" s="119"/>
      <c r="AJ12" s="23">
        <f>25*AK12</f>
        <v>0</v>
      </c>
      <c r="AK12" s="119"/>
    </row>
    <row r="13" spans="1:37" ht="23.25" x14ac:dyDescent="0.25">
      <c r="A13" s="212"/>
      <c r="B13" s="118" t="s">
        <v>111</v>
      </c>
      <c r="C13" s="159" t="s">
        <v>198</v>
      </c>
      <c r="D13" s="97"/>
      <c r="E13" s="213"/>
      <c r="F13" s="23"/>
      <c r="G13" s="49"/>
      <c r="H13" s="49"/>
      <c r="I13" s="49"/>
      <c r="J13" s="111"/>
      <c r="K13" s="48"/>
      <c r="L13" s="48"/>
      <c r="M13" s="48"/>
      <c r="N13" s="48"/>
      <c r="O13" s="47"/>
      <c r="P13" s="47"/>
      <c r="Q13" s="47"/>
      <c r="R13" s="47"/>
      <c r="S13" s="46"/>
      <c r="T13" s="46"/>
      <c r="U13" s="46"/>
      <c r="V13" s="46"/>
      <c r="W13" s="45"/>
      <c r="X13" s="45"/>
      <c r="Y13" s="45"/>
      <c r="Z13" s="37"/>
      <c r="AA13" s="215"/>
      <c r="AB13" s="36"/>
      <c r="AC13" s="36"/>
      <c r="AD13" s="215"/>
      <c r="AE13" s="44"/>
      <c r="AF13" s="44"/>
      <c r="AG13" s="44"/>
      <c r="AH13" s="35"/>
      <c r="AI13" s="65">
        <v>15</v>
      </c>
      <c r="AJ13" s="23">
        <f>25*AK13</f>
        <v>25</v>
      </c>
      <c r="AK13" s="65">
        <f>IF(SUM(J13,N13,R13,V13,Z13,AD12,AH13)=0,"",SUM(J13,N13,R13,V13,Z13,AD12,AH13))</f>
        <v>1</v>
      </c>
    </row>
    <row r="14" spans="1:37" ht="46.5" x14ac:dyDescent="0.35">
      <c r="A14" s="211">
        <v>4</v>
      </c>
      <c r="B14" s="117" t="s">
        <v>110</v>
      </c>
      <c r="C14" s="160"/>
      <c r="D14" s="97"/>
      <c r="E14" s="23"/>
      <c r="F14" s="23"/>
      <c r="G14" s="49"/>
      <c r="H14" s="49"/>
      <c r="I14" s="49"/>
      <c r="J14" s="111"/>
      <c r="K14" s="48"/>
      <c r="L14" s="48"/>
      <c r="M14" s="48"/>
      <c r="N14" s="48"/>
      <c r="O14" s="47"/>
      <c r="P14" s="47"/>
      <c r="Q14" s="47"/>
      <c r="R14" s="47"/>
      <c r="S14" s="46"/>
      <c r="T14" s="46"/>
      <c r="U14" s="46"/>
      <c r="V14" s="46"/>
      <c r="W14" s="45"/>
      <c r="X14" s="45"/>
      <c r="Y14" s="45"/>
      <c r="Z14" s="110"/>
      <c r="AA14" s="109"/>
      <c r="AB14" s="109"/>
      <c r="AC14" s="109"/>
      <c r="AD14" s="109"/>
      <c r="AE14" s="44"/>
      <c r="AF14" s="44"/>
      <c r="AG14" s="44"/>
      <c r="AH14" s="108"/>
      <c r="AI14" s="23">
        <f>SUM(G14:I14,K14:M14,O14:Q14,S14:U14,W14:Y14,AA14:AC14,AE14:AG14)</f>
        <v>0</v>
      </c>
      <c r="AJ14" s="23"/>
      <c r="AK14" s="23" t="str">
        <f>IF(SUM(J14,N14,R14,V14,Z14,AD14,AH14)=0,"",SUM(J14,N14,R14,V14,Z14,AD14,AH14))</f>
        <v/>
      </c>
    </row>
    <row r="15" spans="1:37" ht="32.25" customHeight="1" x14ac:dyDescent="0.35">
      <c r="A15" s="228"/>
      <c r="B15" s="116" t="s">
        <v>109</v>
      </c>
      <c r="C15" s="161" t="s">
        <v>199</v>
      </c>
      <c r="D15" s="97"/>
      <c r="E15" s="23">
        <v>1</v>
      </c>
      <c r="F15" s="113"/>
      <c r="G15" s="49">
        <v>15</v>
      </c>
      <c r="H15" s="49"/>
      <c r="I15" s="49"/>
      <c r="J15" s="111">
        <v>1</v>
      </c>
      <c r="K15" s="48"/>
      <c r="L15" s="48"/>
      <c r="M15" s="48"/>
      <c r="N15" s="48"/>
      <c r="O15" s="47"/>
      <c r="P15" s="47"/>
      <c r="Q15" s="47"/>
      <c r="R15" s="47"/>
      <c r="S15" s="46"/>
      <c r="T15" s="46"/>
      <c r="U15" s="46"/>
      <c r="V15" s="46"/>
      <c r="W15" s="26"/>
      <c r="X15" s="26"/>
      <c r="Y15" s="26"/>
      <c r="Z15" s="110"/>
      <c r="AA15" s="109"/>
      <c r="AB15" s="109"/>
      <c r="AC15" s="109"/>
      <c r="AD15" s="109"/>
      <c r="AE15" s="39"/>
      <c r="AF15" s="39"/>
      <c r="AG15" s="39"/>
      <c r="AH15" s="108"/>
      <c r="AI15" s="23">
        <v>15</v>
      </c>
      <c r="AJ15" s="95">
        <v>25</v>
      </c>
      <c r="AK15" s="23">
        <f>IF(SUM(J15,N15,R15,V15,Z15,AD15,AH15)=0,"",SUM(J15,N15,R15,V15,Z15,AD15,AH15))</f>
        <v>1</v>
      </c>
    </row>
    <row r="16" spans="1:37" ht="32.25" customHeight="1" x14ac:dyDescent="0.35">
      <c r="A16" s="228"/>
      <c r="B16" s="115" t="s">
        <v>108</v>
      </c>
      <c r="C16" s="161" t="s">
        <v>200</v>
      </c>
      <c r="D16" s="97"/>
      <c r="E16" s="23">
        <v>2</v>
      </c>
      <c r="F16" s="113"/>
      <c r="G16" s="49"/>
      <c r="H16" s="49"/>
      <c r="I16" s="49"/>
      <c r="J16" s="111"/>
      <c r="K16" s="48"/>
      <c r="L16" s="48">
        <v>30</v>
      </c>
      <c r="M16" s="48"/>
      <c r="N16" s="48">
        <v>2</v>
      </c>
      <c r="O16" s="47"/>
      <c r="P16" s="47"/>
      <c r="Q16" s="47"/>
      <c r="R16" s="47"/>
      <c r="S16" s="46"/>
      <c r="T16" s="46"/>
      <c r="U16" s="46"/>
      <c r="V16" s="46"/>
      <c r="W16" s="26"/>
      <c r="X16" s="26"/>
      <c r="Y16" s="26"/>
      <c r="Z16" s="110"/>
      <c r="AA16" s="109"/>
      <c r="AB16" s="109"/>
      <c r="AC16" s="109"/>
      <c r="AD16" s="109"/>
      <c r="AE16" s="39"/>
      <c r="AF16" s="39"/>
      <c r="AG16" s="39"/>
      <c r="AH16" s="108"/>
      <c r="AI16" s="23">
        <v>30</v>
      </c>
      <c r="AJ16" s="95">
        <v>50</v>
      </c>
      <c r="AK16" s="23">
        <v>2</v>
      </c>
    </row>
    <row r="17" spans="1:38" ht="32.25" customHeight="1" x14ac:dyDescent="0.35">
      <c r="A17" s="212"/>
      <c r="B17" s="114" t="s">
        <v>107</v>
      </c>
      <c r="C17" s="161" t="s">
        <v>201</v>
      </c>
      <c r="D17" s="97"/>
      <c r="E17" s="23">
        <v>3</v>
      </c>
      <c r="F17" s="113"/>
      <c r="G17" s="49"/>
      <c r="H17" s="49"/>
      <c r="I17" s="49"/>
      <c r="J17" s="111"/>
      <c r="K17" s="48"/>
      <c r="L17" s="48"/>
      <c r="M17" s="48"/>
      <c r="N17" s="48"/>
      <c r="O17" s="47"/>
      <c r="P17" s="47">
        <v>30</v>
      </c>
      <c r="Q17" s="47"/>
      <c r="R17" s="47">
        <v>2</v>
      </c>
      <c r="S17" s="46"/>
      <c r="T17" s="46"/>
      <c r="U17" s="46"/>
      <c r="V17" s="46"/>
      <c r="W17" s="26"/>
      <c r="X17" s="26"/>
      <c r="Y17" s="26"/>
      <c r="Z17" s="110"/>
      <c r="AA17" s="109"/>
      <c r="AB17" s="109"/>
      <c r="AC17" s="109"/>
      <c r="AD17" s="96"/>
      <c r="AE17" s="39"/>
      <c r="AF17" s="39"/>
      <c r="AG17" s="39"/>
      <c r="AH17" s="108"/>
      <c r="AI17" s="23">
        <v>30</v>
      </c>
      <c r="AJ17" s="95">
        <v>50</v>
      </c>
      <c r="AK17" s="23">
        <f>IF(SUM(J17,N17,R17,V17,Z17,AD17,AH17)=0,"",SUM(J17,N17,R17,V17,Z17,AD17,AH17))</f>
        <v>2</v>
      </c>
    </row>
    <row r="18" spans="1:38" ht="52.5" customHeight="1" x14ac:dyDescent="0.35">
      <c r="A18" s="211">
        <v>5</v>
      </c>
      <c r="B18" s="112" t="s">
        <v>106</v>
      </c>
      <c r="C18" s="160"/>
      <c r="D18" s="97"/>
      <c r="E18" s="23"/>
      <c r="F18" s="23"/>
      <c r="G18" s="49"/>
      <c r="H18" s="49"/>
      <c r="I18" s="49"/>
      <c r="J18" s="111"/>
      <c r="K18" s="48"/>
      <c r="L18" s="48"/>
      <c r="M18" s="48"/>
      <c r="N18" s="48"/>
      <c r="O18" s="47"/>
      <c r="P18" s="47"/>
      <c r="Q18" s="47"/>
      <c r="R18" s="47"/>
      <c r="S18" s="46"/>
      <c r="T18" s="46"/>
      <c r="U18" s="46"/>
      <c r="V18" s="46"/>
      <c r="W18" s="45"/>
      <c r="X18" s="45"/>
      <c r="Y18" s="45"/>
      <c r="Z18" s="110"/>
      <c r="AA18" s="109"/>
      <c r="AB18" s="109"/>
      <c r="AC18" s="109"/>
      <c r="AD18" s="96"/>
      <c r="AE18" s="44"/>
      <c r="AF18" s="44"/>
      <c r="AG18" s="44"/>
      <c r="AH18" s="108"/>
      <c r="AI18" s="23">
        <f>SUM(G18:I18,K18:M18,O18:Q18,S18:U18,W18:Y18,AA18:AC18,AE18:AG18)</f>
        <v>0</v>
      </c>
      <c r="AJ18" s="100"/>
      <c r="AK18" s="23" t="str">
        <f>IF(SUM(J18,N18,R18,V18,Z18,AD18,AH18)=0,"",SUM(J18,N18,R18,V18,Z18,AD18,AH18))</f>
        <v/>
      </c>
    </row>
    <row r="19" spans="1:38" ht="33" customHeight="1" x14ac:dyDescent="0.35">
      <c r="A19" s="228"/>
      <c r="B19" s="107" t="s">
        <v>105</v>
      </c>
      <c r="C19" s="157" t="s">
        <v>100</v>
      </c>
      <c r="D19" s="97"/>
      <c r="E19" s="196">
        <v>2</v>
      </c>
      <c r="F19" s="106"/>
      <c r="G19" s="49"/>
      <c r="H19" s="49"/>
      <c r="I19" s="49"/>
      <c r="J19" s="49"/>
      <c r="K19" s="48"/>
      <c r="L19" s="229">
        <v>30</v>
      </c>
      <c r="M19" s="48"/>
      <c r="N19" s="229">
        <v>2</v>
      </c>
      <c r="O19" s="47"/>
      <c r="P19" s="47"/>
      <c r="Q19" s="47"/>
      <c r="R19" s="47"/>
      <c r="S19" s="46"/>
      <c r="T19" s="46"/>
      <c r="U19" s="46"/>
      <c r="V19" s="46"/>
      <c r="W19" s="26"/>
      <c r="X19" s="26"/>
      <c r="Y19" s="26"/>
      <c r="Z19" s="26"/>
      <c r="AA19" s="25"/>
      <c r="AB19" s="25"/>
      <c r="AC19" s="25"/>
      <c r="AD19" s="96"/>
      <c r="AE19" s="39"/>
      <c r="AF19" s="39"/>
      <c r="AG19" s="39"/>
      <c r="AH19" s="39"/>
      <c r="AI19" s="232">
        <v>30</v>
      </c>
      <c r="AJ19" s="232">
        <v>50</v>
      </c>
      <c r="AK19" s="23">
        <f>IF(SUM(J19,N19,R19,V19,Z19,AD19,AH19)=0,"",SUM(J19,N19,R19,V19,Z19,AD19,AH19))</f>
        <v>2</v>
      </c>
    </row>
    <row r="20" spans="1:38" ht="33" customHeight="1" x14ac:dyDescent="0.35">
      <c r="A20" s="228"/>
      <c r="B20" s="104" t="s">
        <v>104</v>
      </c>
      <c r="C20" s="157"/>
      <c r="D20" s="97"/>
      <c r="E20" s="197"/>
      <c r="F20" s="103"/>
      <c r="G20" s="49"/>
      <c r="H20" s="49"/>
      <c r="I20" s="49"/>
      <c r="J20" s="49"/>
      <c r="K20" s="48"/>
      <c r="L20" s="230"/>
      <c r="M20" s="48"/>
      <c r="N20" s="230"/>
      <c r="O20" s="47"/>
      <c r="P20" s="47"/>
      <c r="Q20" s="47"/>
      <c r="R20" s="47"/>
      <c r="S20" s="46"/>
      <c r="T20" s="46"/>
      <c r="U20" s="46"/>
      <c r="V20" s="46"/>
      <c r="W20" s="26"/>
      <c r="X20" s="26"/>
      <c r="Y20" s="26"/>
      <c r="Z20" s="26"/>
      <c r="AA20" s="25"/>
      <c r="AB20" s="25"/>
      <c r="AC20" s="25"/>
      <c r="AD20" s="96"/>
      <c r="AE20" s="39"/>
      <c r="AF20" s="39"/>
      <c r="AG20" s="39"/>
      <c r="AH20" s="39"/>
      <c r="AI20" s="233"/>
      <c r="AJ20" s="233"/>
      <c r="AK20" s="23"/>
      <c r="AL20" s="183"/>
    </row>
    <row r="21" spans="1:38" ht="51" customHeight="1" x14ac:dyDescent="0.35">
      <c r="A21" s="228"/>
      <c r="B21" s="105" t="s">
        <v>103</v>
      </c>
      <c r="C21" s="157"/>
      <c r="D21" s="97"/>
      <c r="E21" s="197"/>
      <c r="F21" s="103"/>
      <c r="G21" s="49"/>
      <c r="H21" s="49"/>
      <c r="I21" s="49"/>
      <c r="J21" s="49"/>
      <c r="K21" s="48"/>
      <c r="L21" s="230"/>
      <c r="M21" s="48"/>
      <c r="N21" s="230"/>
      <c r="O21" s="47"/>
      <c r="P21" s="47"/>
      <c r="Q21" s="47"/>
      <c r="R21" s="47"/>
      <c r="S21" s="46"/>
      <c r="T21" s="46"/>
      <c r="U21" s="46"/>
      <c r="V21" s="46"/>
      <c r="W21" s="26"/>
      <c r="X21" s="26"/>
      <c r="Y21" s="26"/>
      <c r="Z21" s="26"/>
      <c r="AA21" s="25"/>
      <c r="AB21" s="25"/>
      <c r="AC21" s="25"/>
      <c r="AD21" s="96"/>
      <c r="AE21" s="39"/>
      <c r="AF21" s="39"/>
      <c r="AG21" s="39"/>
      <c r="AH21" s="39"/>
      <c r="AI21" s="233"/>
      <c r="AJ21" s="233"/>
      <c r="AK21" s="23"/>
    </row>
    <row r="22" spans="1:38" ht="33" customHeight="1" x14ac:dyDescent="0.35">
      <c r="A22" s="228"/>
      <c r="B22" s="104" t="s">
        <v>102</v>
      </c>
      <c r="C22" s="157"/>
      <c r="D22" s="97"/>
      <c r="E22" s="197"/>
      <c r="F22" s="103"/>
      <c r="G22" s="49"/>
      <c r="H22" s="49"/>
      <c r="I22" s="49"/>
      <c r="J22" s="49"/>
      <c r="K22" s="48"/>
      <c r="L22" s="230"/>
      <c r="M22" s="48"/>
      <c r="N22" s="230"/>
      <c r="O22" s="47"/>
      <c r="P22" s="47"/>
      <c r="Q22" s="47"/>
      <c r="R22" s="47"/>
      <c r="S22" s="46"/>
      <c r="T22" s="46"/>
      <c r="U22" s="46"/>
      <c r="V22" s="46"/>
      <c r="W22" s="26"/>
      <c r="X22" s="26"/>
      <c r="Y22" s="26"/>
      <c r="Z22" s="26"/>
      <c r="AA22" s="25"/>
      <c r="AB22" s="25"/>
      <c r="AC22" s="25"/>
      <c r="AD22" s="96"/>
      <c r="AE22" s="39"/>
      <c r="AF22" s="39"/>
      <c r="AG22" s="39"/>
      <c r="AH22" s="39"/>
      <c r="AI22" s="233"/>
      <c r="AJ22" s="233"/>
      <c r="AK22" s="23"/>
    </row>
    <row r="23" spans="1:38" ht="33" customHeight="1" x14ac:dyDescent="0.35">
      <c r="A23" s="228"/>
      <c r="B23" s="102" t="s">
        <v>101</v>
      </c>
      <c r="C23" s="157" t="s">
        <v>202</v>
      </c>
      <c r="D23" s="97"/>
      <c r="E23" s="213"/>
      <c r="F23" s="101"/>
      <c r="G23" s="49"/>
      <c r="H23" s="49"/>
      <c r="I23" s="49"/>
      <c r="J23" s="49"/>
      <c r="K23" s="48"/>
      <c r="L23" s="231"/>
      <c r="M23" s="48"/>
      <c r="N23" s="231"/>
      <c r="O23" s="47"/>
      <c r="P23" s="47"/>
      <c r="Q23" s="47"/>
      <c r="R23" s="47"/>
      <c r="S23" s="46"/>
      <c r="T23" s="46"/>
      <c r="U23" s="46"/>
      <c r="V23" s="46"/>
      <c r="W23" s="26"/>
      <c r="X23" s="26"/>
      <c r="Y23" s="26"/>
      <c r="Z23" s="26"/>
      <c r="AA23" s="25"/>
      <c r="AB23" s="25"/>
      <c r="AC23" s="25"/>
      <c r="AD23" s="96"/>
      <c r="AE23" s="39"/>
      <c r="AF23" s="39"/>
      <c r="AG23" s="39"/>
      <c r="AH23" s="39"/>
      <c r="AI23" s="234"/>
      <c r="AJ23" s="234"/>
      <c r="AK23" s="23" t="str">
        <f>IF(SUM(J23,N23,R23,V23,Z23,AD23,AH23)=0,"",SUM(J23,N23,R23,V23,Z23,AD23,AH23))</f>
        <v/>
      </c>
    </row>
    <row r="24" spans="1:38" ht="33" customHeight="1" x14ac:dyDescent="0.35">
      <c r="A24" s="63">
        <v>6</v>
      </c>
      <c r="B24" s="98" t="s">
        <v>99</v>
      </c>
      <c r="C24" s="157" t="s">
        <v>97</v>
      </c>
      <c r="D24" s="97"/>
      <c r="E24" s="23">
        <v>1.2</v>
      </c>
      <c r="F24" s="23"/>
      <c r="G24" s="99"/>
      <c r="H24" s="49">
        <v>30</v>
      </c>
      <c r="I24" s="49"/>
      <c r="J24" s="49"/>
      <c r="K24" s="48"/>
      <c r="L24" s="48">
        <v>30</v>
      </c>
      <c r="M24" s="48"/>
      <c r="N24" s="48"/>
      <c r="O24" s="47"/>
      <c r="P24" s="47"/>
      <c r="Q24" s="47"/>
      <c r="R24" s="47"/>
      <c r="S24" s="46"/>
      <c r="T24" s="46"/>
      <c r="U24" s="46"/>
      <c r="V24" s="46"/>
      <c r="W24" s="26"/>
      <c r="X24" s="26"/>
      <c r="Y24" s="26"/>
      <c r="Z24" s="26"/>
      <c r="AA24" s="25"/>
      <c r="AB24" s="25"/>
      <c r="AC24" s="25"/>
      <c r="AD24" s="96"/>
      <c r="AE24" s="39"/>
      <c r="AF24" s="39"/>
      <c r="AG24" s="39"/>
      <c r="AH24" s="39"/>
      <c r="AI24" s="23">
        <v>60</v>
      </c>
      <c r="AJ24" s="95">
        <v>60</v>
      </c>
      <c r="AK24" s="23" t="str">
        <f>IF(SUM(J24,N24,R24,V24,Z24,AD24,AH24)=0,"",SUM(J24,N24,R24,V24,Z24,AD24,AH24))</f>
        <v/>
      </c>
    </row>
    <row r="25" spans="1:38" ht="33" customHeight="1" x14ac:dyDescent="0.35">
      <c r="A25" s="63">
        <v>7</v>
      </c>
      <c r="B25" s="98" t="s">
        <v>98</v>
      </c>
      <c r="C25" s="157" t="s">
        <v>95</v>
      </c>
      <c r="D25" s="97"/>
      <c r="E25" s="100"/>
      <c r="F25" s="23">
        <v>2</v>
      </c>
      <c r="G25" s="99"/>
      <c r="H25" s="49"/>
      <c r="I25" s="49"/>
      <c r="J25" s="49"/>
      <c r="K25" s="48">
        <v>2</v>
      </c>
      <c r="L25" s="48"/>
      <c r="M25" s="48"/>
      <c r="N25" s="48"/>
      <c r="O25" s="47"/>
      <c r="P25" s="47"/>
      <c r="Q25" s="47"/>
      <c r="R25" s="47"/>
      <c r="S25" s="46"/>
      <c r="T25" s="46"/>
      <c r="U25" s="46"/>
      <c r="V25" s="46"/>
      <c r="W25" s="26"/>
      <c r="X25" s="26"/>
      <c r="Y25" s="26"/>
      <c r="Z25" s="26"/>
      <c r="AA25" s="25"/>
      <c r="AB25" s="25"/>
      <c r="AC25" s="25"/>
      <c r="AD25" s="96"/>
      <c r="AE25" s="39"/>
      <c r="AF25" s="39"/>
      <c r="AG25" s="39"/>
      <c r="AH25" s="39"/>
      <c r="AI25" s="23">
        <v>2</v>
      </c>
      <c r="AJ25" s="95">
        <v>2</v>
      </c>
      <c r="AK25" s="23" t="str">
        <f>IF(SUM(J25,N25,R25,V25,Z25,AD25,AH25)=0,"",SUM(J25,N25,R25,V25,Z25,AD25,AH25))</f>
        <v/>
      </c>
    </row>
    <row r="26" spans="1:38" ht="33" customHeight="1" x14ac:dyDescent="0.35">
      <c r="A26" s="63">
        <v>8</v>
      </c>
      <c r="B26" s="98" t="s">
        <v>96</v>
      </c>
      <c r="C26" s="157" t="s">
        <v>203</v>
      </c>
      <c r="D26" s="97"/>
      <c r="E26" s="23"/>
      <c r="F26" s="23">
        <v>1</v>
      </c>
      <c r="G26" s="49">
        <v>2</v>
      </c>
      <c r="H26" s="49"/>
      <c r="I26" s="49"/>
      <c r="J26" s="49"/>
      <c r="K26" s="48"/>
      <c r="L26" s="48"/>
      <c r="M26" s="48"/>
      <c r="N26" s="48"/>
      <c r="O26" s="47"/>
      <c r="P26" s="47"/>
      <c r="Q26" s="47"/>
      <c r="R26" s="47"/>
      <c r="S26" s="46"/>
      <c r="T26" s="46"/>
      <c r="U26" s="46"/>
      <c r="V26" s="46"/>
      <c r="W26" s="26"/>
      <c r="X26" s="26"/>
      <c r="Y26" s="26"/>
      <c r="Z26" s="26"/>
      <c r="AA26" s="25"/>
      <c r="AB26" s="25"/>
      <c r="AC26" s="25"/>
      <c r="AD26" s="96"/>
      <c r="AE26" s="39"/>
      <c r="AF26" s="39"/>
      <c r="AG26" s="39"/>
      <c r="AH26" s="39"/>
      <c r="AI26" s="23">
        <v>2</v>
      </c>
      <c r="AJ26" s="95">
        <v>2</v>
      </c>
      <c r="AK26" s="23" t="str">
        <f>IF(SUM(J26,N26,R26,V26,Z26,AD26,AH26)=0,"",SUM(J26,N26,R26,V26,Z26,AD26,AH26))</f>
        <v/>
      </c>
    </row>
    <row r="27" spans="1:38" ht="23.25" x14ac:dyDescent="0.25">
      <c r="A27" s="235" t="s">
        <v>6</v>
      </c>
      <c r="B27" s="236"/>
      <c r="C27" s="65"/>
      <c r="D27" s="23"/>
      <c r="E27" s="23"/>
      <c r="F27" s="23"/>
      <c r="G27" s="18">
        <f t="shared" ref="G27:AK27" si="0">SUM(G10:G26)</f>
        <v>17</v>
      </c>
      <c r="H27" s="18">
        <f t="shared" si="0"/>
        <v>60</v>
      </c>
      <c r="I27" s="18">
        <f t="shared" si="0"/>
        <v>0</v>
      </c>
      <c r="J27" s="18">
        <f t="shared" si="0"/>
        <v>3</v>
      </c>
      <c r="K27" s="18">
        <f t="shared" si="0"/>
        <v>2</v>
      </c>
      <c r="L27" s="18">
        <f t="shared" si="0"/>
        <v>150</v>
      </c>
      <c r="M27" s="18">
        <f t="shared" si="0"/>
        <v>0</v>
      </c>
      <c r="N27" s="18">
        <f t="shared" si="0"/>
        <v>7</v>
      </c>
      <c r="O27" s="18">
        <f t="shared" si="0"/>
        <v>0</v>
      </c>
      <c r="P27" s="18">
        <f t="shared" si="0"/>
        <v>60</v>
      </c>
      <c r="Q27" s="18">
        <f t="shared" si="0"/>
        <v>0</v>
      </c>
      <c r="R27" s="18">
        <f t="shared" si="0"/>
        <v>4</v>
      </c>
      <c r="S27" s="18">
        <f t="shared" si="0"/>
        <v>0</v>
      </c>
      <c r="T27" s="18">
        <f t="shared" si="0"/>
        <v>30</v>
      </c>
      <c r="U27" s="18">
        <f t="shared" si="0"/>
        <v>0</v>
      </c>
      <c r="V27" s="18">
        <f t="shared" si="0"/>
        <v>3</v>
      </c>
      <c r="W27" s="18">
        <f t="shared" si="0"/>
        <v>0</v>
      </c>
      <c r="X27" s="18">
        <f t="shared" si="0"/>
        <v>0</v>
      </c>
      <c r="Y27" s="18">
        <f t="shared" si="0"/>
        <v>0</v>
      </c>
      <c r="Z27" s="18">
        <f t="shared" si="0"/>
        <v>0</v>
      </c>
      <c r="AA27" s="18">
        <f t="shared" si="0"/>
        <v>15</v>
      </c>
      <c r="AB27" s="18">
        <f t="shared" si="0"/>
        <v>0</v>
      </c>
      <c r="AC27" s="18">
        <f t="shared" si="0"/>
        <v>0</v>
      </c>
      <c r="AD27" s="18">
        <f t="shared" si="0"/>
        <v>1</v>
      </c>
      <c r="AE27" s="18">
        <f t="shared" si="0"/>
        <v>0</v>
      </c>
      <c r="AF27" s="18">
        <f t="shared" si="0"/>
        <v>0</v>
      </c>
      <c r="AG27" s="18">
        <f t="shared" si="0"/>
        <v>0</v>
      </c>
      <c r="AH27" s="18">
        <f t="shared" si="0"/>
        <v>0</v>
      </c>
      <c r="AI27" s="18">
        <f t="shared" si="0"/>
        <v>334</v>
      </c>
      <c r="AJ27" s="18">
        <f t="shared" si="0"/>
        <v>519</v>
      </c>
      <c r="AK27" s="18">
        <f t="shared" si="0"/>
        <v>18</v>
      </c>
    </row>
    <row r="28" spans="1:38" ht="24" thickBot="1" x14ac:dyDescent="0.3">
      <c r="A28" s="237" t="s">
        <v>94</v>
      </c>
      <c r="B28" s="238"/>
      <c r="C28" s="94" t="s">
        <v>93</v>
      </c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2"/>
    </row>
    <row r="29" spans="1:38" ht="23.25" x14ac:dyDescent="0.25">
      <c r="A29" s="51">
        <v>1</v>
      </c>
      <c r="B29" s="38" t="s">
        <v>92</v>
      </c>
      <c r="C29" s="157" t="s">
        <v>91</v>
      </c>
      <c r="D29" s="150">
        <v>1</v>
      </c>
      <c r="E29" s="150">
        <v>1</v>
      </c>
      <c r="F29" s="23"/>
      <c r="G29" s="91">
        <v>30</v>
      </c>
      <c r="H29" s="91" t="s">
        <v>63</v>
      </c>
      <c r="I29" s="91"/>
      <c r="J29" s="91">
        <v>5</v>
      </c>
      <c r="K29" s="90"/>
      <c r="L29" s="90"/>
      <c r="M29" s="90"/>
      <c r="N29" s="90"/>
      <c r="O29" s="89"/>
      <c r="P29" s="89"/>
      <c r="Q29" s="89"/>
      <c r="R29" s="89"/>
      <c r="S29" s="88"/>
      <c r="T29" s="88"/>
      <c r="U29" s="88"/>
      <c r="V29" s="88"/>
      <c r="W29" s="87"/>
      <c r="X29" s="87"/>
      <c r="Y29" s="87"/>
      <c r="Z29" s="86"/>
      <c r="AA29" s="85"/>
      <c r="AB29" s="85"/>
      <c r="AC29" s="85"/>
      <c r="AD29" s="85"/>
      <c r="AE29" s="84"/>
      <c r="AF29" s="84"/>
      <c r="AG29" s="84"/>
      <c r="AH29" s="83"/>
      <c r="AI29" s="23">
        <v>60</v>
      </c>
      <c r="AJ29" s="23">
        <f t="shared" ref="AJ29:AJ46" si="1">25*AK29</f>
        <v>125</v>
      </c>
      <c r="AK29" s="23">
        <f t="shared" ref="AK29:AK46" si="2">IF(SUM(J29,N29,R29,V29,Z29,AD29,AH29)=0,"",SUM(J29,N29,R29,V29,Z29,AD29,AH29))</f>
        <v>5</v>
      </c>
    </row>
    <row r="30" spans="1:38" ht="23.25" x14ac:dyDescent="0.25">
      <c r="A30" s="51">
        <v>2</v>
      </c>
      <c r="B30" s="38" t="s">
        <v>90</v>
      </c>
      <c r="C30" s="157" t="s">
        <v>89</v>
      </c>
      <c r="D30" s="150">
        <v>3</v>
      </c>
      <c r="E30" s="150" t="s">
        <v>88</v>
      </c>
      <c r="F30" s="23"/>
      <c r="G30" s="49">
        <v>30</v>
      </c>
      <c r="H30" s="49" t="s">
        <v>51</v>
      </c>
      <c r="I30" s="49"/>
      <c r="J30" s="49">
        <v>5</v>
      </c>
      <c r="K30" s="48">
        <v>30</v>
      </c>
      <c r="L30" s="48" t="s">
        <v>51</v>
      </c>
      <c r="M30" s="48"/>
      <c r="N30" s="48">
        <v>5</v>
      </c>
      <c r="O30" s="47">
        <v>30</v>
      </c>
      <c r="P30" s="47" t="s">
        <v>51</v>
      </c>
      <c r="Q30" s="47"/>
      <c r="R30" s="47">
        <v>5</v>
      </c>
      <c r="S30" s="46"/>
      <c r="T30" s="46"/>
      <c r="U30" s="46"/>
      <c r="V30" s="46"/>
      <c r="W30" s="45"/>
      <c r="X30" s="45"/>
      <c r="Y30" s="45"/>
      <c r="Z30" s="37"/>
      <c r="AA30" s="36"/>
      <c r="AB30" s="36"/>
      <c r="AC30" s="36"/>
      <c r="AD30" s="36"/>
      <c r="AE30" s="44"/>
      <c r="AF30" s="44"/>
      <c r="AG30" s="44"/>
      <c r="AH30" s="35"/>
      <c r="AI30" s="23">
        <v>180</v>
      </c>
      <c r="AJ30" s="23">
        <f t="shared" si="1"/>
        <v>375</v>
      </c>
      <c r="AK30" s="23">
        <f t="shared" si="2"/>
        <v>15</v>
      </c>
    </row>
    <row r="31" spans="1:38" ht="23.25" x14ac:dyDescent="0.25">
      <c r="A31" s="51">
        <v>3</v>
      </c>
      <c r="B31" s="38" t="s">
        <v>87</v>
      </c>
      <c r="C31" s="157" t="s">
        <v>86</v>
      </c>
      <c r="D31" s="150">
        <v>1</v>
      </c>
      <c r="E31" s="150">
        <v>1</v>
      </c>
      <c r="F31" s="23"/>
      <c r="G31" s="49">
        <v>30</v>
      </c>
      <c r="H31" s="49" t="s">
        <v>63</v>
      </c>
      <c r="I31" s="49"/>
      <c r="J31" s="49">
        <v>5</v>
      </c>
      <c r="K31" s="48"/>
      <c r="L31" s="48"/>
      <c r="M31" s="48"/>
      <c r="N31" s="48"/>
      <c r="O31" s="47"/>
      <c r="P31" s="47"/>
      <c r="Q31" s="47"/>
      <c r="R31" s="47"/>
      <c r="S31" s="46"/>
      <c r="T31" s="46"/>
      <c r="U31" s="46"/>
      <c r="V31" s="46"/>
      <c r="W31" s="45"/>
      <c r="X31" s="45"/>
      <c r="Y31" s="45"/>
      <c r="Z31" s="37"/>
      <c r="AA31" s="36"/>
      <c r="AB31" s="36"/>
      <c r="AC31" s="36"/>
      <c r="AD31" s="36"/>
      <c r="AE31" s="44"/>
      <c r="AF31" s="44"/>
      <c r="AG31" s="44"/>
      <c r="AH31" s="35"/>
      <c r="AI31" s="23">
        <v>60</v>
      </c>
      <c r="AJ31" s="23">
        <f t="shared" si="1"/>
        <v>125</v>
      </c>
      <c r="AK31" s="23">
        <f t="shared" si="2"/>
        <v>5</v>
      </c>
    </row>
    <row r="32" spans="1:38" ht="23.25" x14ac:dyDescent="0.25">
      <c r="A32" s="51">
        <v>4</v>
      </c>
      <c r="B32" s="38" t="s">
        <v>85</v>
      </c>
      <c r="C32" s="157" t="s">
        <v>84</v>
      </c>
      <c r="D32" s="150">
        <v>1</v>
      </c>
      <c r="E32" s="150">
        <v>1</v>
      </c>
      <c r="F32" s="23"/>
      <c r="G32" s="49">
        <v>30</v>
      </c>
      <c r="H32" s="49" t="s">
        <v>63</v>
      </c>
      <c r="I32" s="49"/>
      <c r="J32" s="49">
        <v>5</v>
      </c>
      <c r="K32" s="48"/>
      <c r="L32" s="48"/>
      <c r="M32" s="48"/>
      <c r="N32" s="48"/>
      <c r="O32" s="47"/>
      <c r="P32" s="47"/>
      <c r="Q32" s="47"/>
      <c r="R32" s="47"/>
      <c r="S32" s="46"/>
      <c r="T32" s="46"/>
      <c r="U32" s="46"/>
      <c r="V32" s="46"/>
      <c r="W32" s="45"/>
      <c r="X32" s="45"/>
      <c r="Y32" s="45"/>
      <c r="Z32" s="37"/>
      <c r="AA32" s="36"/>
      <c r="AB32" s="36"/>
      <c r="AC32" s="36"/>
      <c r="AD32" s="36"/>
      <c r="AE32" s="44"/>
      <c r="AF32" s="44"/>
      <c r="AG32" s="44"/>
      <c r="AH32" s="35"/>
      <c r="AI32" s="23">
        <v>60</v>
      </c>
      <c r="AJ32" s="23">
        <f t="shared" si="1"/>
        <v>125</v>
      </c>
      <c r="AK32" s="23">
        <f t="shared" si="2"/>
        <v>5</v>
      </c>
    </row>
    <row r="33" spans="1:37" ht="23.25" x14ac:dyDescent="0.25">
      <c r="A33" s="51">
        <v>5</v>
      </c>
      <c r="B33" s="38" t="s">
        <v>83</v>
      </c>
      <c r="C33" s="157" t="s">
        <v>154</v>
      </c>
      <c r="D33" s="150"/>
      <c r="E33" s="150">
        <v>1</v>
      </c>
      <c r="F33" s="23"/>
      <c r="G33" s="81">
        <v>15</v>
      </c>
      <c r="H33" s="81" t="s">
        <v>77</v>
      </c>
      <c r="I33" s="81"/>
      <c r="J33" s="81">
        <v>2</v>
      </c>
      <c r="K33" s="80"/>
      <c r="L33" s="80"/>
      <c r="M33" s="80"/>
      <c r="N33" s="80"/>
      <c r="O33" s="79"/>
      <c r="P33" s="79"/>
      <c r="Q33" s="79"/>
      <c r="R33" s="79"/>
      <c r="S33" s="82"/>
      <c r="T33" s="82"/>
      <c r="U33" s="82"/>
      <c r="V33" s="82"/>
      <c r="W33" s="77"/>
      <c r="X33" s="77"/>
      <c r="Y33" s="77"/>
      <c r="Z33" s="76"/>
      <c r="AA33" s="75"/>
      <c r="AB33" s="75"/>
      <c r="AC33" s="75"/>
      <c r="AD33" s="75"/>
      <c r="AE33" s="74"/>
      <c r="AF33" s="74"/>
      <c r="AG33" s="74"/>
      <c r="AH33" s="73"/>
      <c r="AI33" s="23">
        <v>30</v>
      </c>
      <c r="AJ33" s="23">
        <f t="shared" si="1"/>
        <v>50</v>
      </c>
      <c r="AK33" s="23">
        <f t="shared" si="2"/>
        <v>2</v>
      </c>
    </row>
    <row r="34" spans="1:37" ht="23.25" x14ac:dyDescent="0.25">
      <c r="A34" s="51">
        <v>6</v>
      </c>
      <c r="B34" s="38" t="s">
        <v>82</v>
      </c>
      <c r="C34" s="157" t="s">
        <v>155</v>
      </c>
      <c r="D34" s="150">
        <v>1</v>
      </c>
      <c r="E34" s="150">
        <v>1</v>
      </c>
      <c r="F34" s="23"/>
      <c r="G34" s="81">
        <v>30</v>
      </c>
      <c r="H34" s="81" t="s">
        <v>63</v>
      </c>
      <c r="I34" s="81"/>
      <c r="J34" s="81">
        <v>5</v>
      </c>
      <c r="K34" s="80"/>
      <c r="L34" s="80"/>
      <c r="M34" s="80"/>
      <c r="N34" s="80"/>
      <c r="O34" s="79"/>
      <c r="P34" s="79"/>
      <c r="Q34" s="79"/>
      <c r="R34" s="79"/>
      <c r="S34" s="82"/>
      <c r="T34" s="82"/>
      <c r="U34" s="82"/>
      <c r="V34" s="82"/>
      <c r="W34" s="77"/>
      <c r="X34" s="77"/>
      <c r="Y34" s="77"/>
      <c r="Z34" s="76"/>
      <c r="AA34" s="75"/>
      <c r="AB34" s="75"/>
      <c r="AC34" s="75"/>
      <c r="AD34" s="75"/>
      <c r="AE34" s="74"/>
      <c r="AF34" s="74"/>
      <c r="AG34" s="74"/>
      <c r="AH34" s="73"/>
      <c r="AI34" s="23">
        <v>60</v>
      </c>
      <c r="AJ34" s="23">
        <f t="shared" si="1"/>
        <v>125</v>
      </c>
      <c r="AK34" s="23">
        <f t="shared" si="2"/>
        <v>5</v>
      </c>
    </row>
    <row r="35" spans="1:37" ht="23.25" x14ac:dyDescent="0.25">
      <c r="A35" s="51">
        <v>7</v>
      </c>
      <c r="B35" s="33" t="s">
        <v>81</v>
      </c>
      <c r="C35" s="157" t="s">
        <v>156</v>
      </c>
      <c r="D35" s="150">
        <v>2</v>
      </c>
      <c r="E35" s="150">
        <v>2</v>
      </c>
      <c r="F35" s="23"/>
      <c r="G35" s="81"/>
      <c r="H35" s="81"/>
      <c r="I35" s="81"/>
      <c r="J35" s="81"/>
      <c r="K35" s="80">
        <v>30</v>
      </c>
      <c r="L35" s="80" t="s">
        <v>63</v>
      </c>
      <c r="M35" s="80"/>
      <c r="N35" s="80">
        <v>5</v>
      </c>
      <c r="O35" s="79"/>
      <c r="P35" s="79"/>
      <c r="Q35" s="79"/>
      <c r="R35" s="79"/>
      <c r="S35" s="82"/>
      <c r="T35" s="82"/>
      <c r="U35" s="82"/>
      <c r="V35" s="82"/>
      <c r="W35" s="77"/>
      <c r="X35" s="77"/>
      <c r="Y35" s="77"/>
      <c r="Z35" s="76"/>
      <c r="AA35" s="75"/>
      <c r="AB35" s="75"/>
      <c r="AC35" s="75"/>
      <c r="AD35" s="75"/>
      <c r="AE35" s="74"/>
      <c r="AF35" s="74"/>
      <c r="AG35" s="74"/>
      <c r="AH35" s="73"/>
      <c r="AI35" s="23">
        <v>60</v>
      </c>
      <c r="AJ35" s="23">
        <f t="shared" si="1"/>
        <v>125</v>
      </c>
      <c r="AK35" s="23">
        <f t="shared" si="2"/>
        <v>5</v>
      </c>
    </row>
    <row r="36" spans="1:37" ht="23.25" x14ac:dyDescent="0.25">
      <c r="A36" s="51">
        <v>8</v>
      </c>
      <c r="B36" s="38" t="s">
        <v>80</v>
      </c>
      <c r="C36" s="157" t="s">
        <v>157</v>
      </c>
      <c r="D36" s="150">
        <v>2</v>
      </c>
      <c r="E36" s="150">
        <v>2</v>
      </c>
      <c r="F36" s="23"/>
      <c r="G36" s="81"/>
      <c r="H36" s="81"/>
      <c r="I36" s="81"/>
      <c r="J36" s="81"/>
      <c r="K36" s="80">
        <v>30</v>
      </c>
      <c r="L36" s="80" t="s">
        <v>51</v>
      </c>
      <c r="M36" s="80"/>
      <c r="N36" s="80">
        <v>5</v>
      </c>
      <c r="O36" s="79"/>
      <c r="P36" s="79"/>
      <c r="Q36" s="79"/>
      <c r="R36" s="79"/>
      <c r="S36" s="82"/>
      <c r="T36" s="82"/>
      <c r="U36" s="82"/>
      <c r="V36" s="82"/>
      <c r="W36" s="77"/>
      <c r="X36" s="77"/>
      <c r="Y36" s="77"/>
      <c r="Z36" s="76"/>
      <c r="AA36" s="75"/>
      <c r="AB36" s="75"/>
      <c r="AC36" s="75"/>
      <c r="AD36" s="75"/>
      <c r="AE36" s="74"/>
      <c r="AF36" s="74"/>
      <c r="AG36" s="74"/>
      <c r="AH36" s="73"/>
      <c r="AI36" s="23">
        <v>60</v>
      </c>
      <c r="AJ36" s="23">
        <f t="shared" si="1"/>
        <v>125</v>
      </c>
      <c r="AK36" s="23">
        <f t="shared" si="2"/>
        <v>5</v>
      </c>
    </row>
    <row r="37" spans="1:37" ht="23.25" x14ac:dyDescent="0.25">
      <c r="A37" s="51">
        <v>9</v>
      </c>
      <c r="B37" s="38" t="s">
        <v>79</v>
      </c>
      <c r="C37" s="157" t="s">
        <v>158</v>
      </c>
      <c r="D37" s="150">
        <v>2</v>
      </c>
      <c r="E37" s="150">
        <v>2</v>
      </c>
      <c r="F37" s="23"/>
      <c r="G37" s="81"/>
      <c r="H37" s="81"/>
      <c r="I37" s="81"/>
      <c r="J37" s="81"/>
      <c r="K37" s="80">
        <v>30</v>
      </c>
      <c r="L37" s="80" t="s">
        <v>51</v>
      </c>
      <c r="M37" s="80"/>
      <c r="N37" s="80">
        <v>5</v>
      </c>
      <c r="O37" s="79"/>
      <c r="P37" s="79"/>
      <c r="Q37" s="79"/>
      <c r="R37" s="79"/>
      <c r="S37" s="82"/>
      <c r="T37" s="82"/>
      <c r="U37" s="82"/>
      <c r="V37" s="82"/>
      <c r="W37" s="77"/>
      <c r="X37" s="77"/>
      <c r="Y37" s="77"/>
      <c r="Z37" s="76"/>
      <c r="AA37" s="75"/>
      <c r="AB37" s="75"/>
      <c r="AC37" s="75"/>
      <c r="AD37" s="75"/>
      <c r="AE37" s="74"/>
      <c r="AF37" s="74"/>
      <c r="AG37" s="74"/>
      <c r="AH37" s="73"/>
      <c r="AI37" s="23">
        <v>60</v>
      </c>
      <c r="AJ37" s="23">
        <f t="shared" si="1"/>
        <v>125</v>
      </c>
      <c r="AK37" s="23">
        <f t="shared" si="2"/>
        <v>5</v>
      </c>
    </row>
    <row r="38" spans="1:37" ht="23.25" x14ac:dyDescent="0.25">
      <c r="A38" s="51">
        <v>10</v>
      </c>
      <c r="B38" s="38" t="s">
        <v>78</v>
      </c>
      <c r="C38" s="157" t="s">
        <v>152</v>
      </c>
      <c r="D38" s="150">
        <v>3</v>
      </c>
      <c r="E38" s="150">
        <v>2.2999999999999998</v>
      </c>
      <c r="F38" s="23"/>
      <c r="G38" s="62"/>
      <c r="H38" s="49"/>
      <c r="I38" s="49"/>
      <c r="J38" s="49"/>
      <c r="K38" s="48">
        <v>15</v>
      </c>
      <c r="L38" s="48" t="s">
        <v>77</v>
      </c>
      <c r="M38" s="48"/>
      <c r="N38" s="48">
        <v>3</v>
      </c>
      <c r="O38" s="47">
        <v>15</v>
      </c>
      <c r="P38" s="47" t="s">
        <v>77</v>
      </c>
      <c r="Q38" s="47"/>
      <c r="R38" s="47">
        <v>3</v>
      </c>
      <c r="S38" s="46"/>
      <c r="T38" s="46"/>
      <c r="U38" s="46"/>
      <c r="V38" s="46"/>
      <c r="W38" s="45"/>
      <c r="X38" s="45"/>
      <c r="Y38" s="45"/>
      <c r="Z38" s="37"/>
      <c r="AA38" s="36"/>
      <c r="AB38" s="36"/>
      <c r="AC38" s="36"/>
      <c r="AD38" s="36"/>
      <c r="AE38" s="44"/>
      <c r="AF38" s="44"/>
      <c r="AG38" s="44"/>
      <c r="AH38" s="35"/>
      <c r="AI38" s="23">
        <v>60</v>
      </c>
      <c r="AJ38" s="23">
        <f t="shared" si="1"/>
        <v>150</v>
      </c>
      <c r="AK38" s="23">
        <f t="shared" si="2"/>
        <v>6</v>
      </c>
    </row>
    <row r="39" spans="1:37" ht="23.25" x14ac:dyDescent="0.25">
      <c r="A39" s="51">
        <v>11</v>
      </c>
      <c r="B39" s="38" t="s">
        <v>76</v>
      </c>
      <c r="C39" s="157" t="s">
        <v>159</v>
      </c>
      <c r="D39" s="150"/>
      <c r="E39" s="150">
        <v>3</v>
      </c>
      <c r="F39" s="23"/>
      <c r="G39" s="81"/>
      <c r="H39" s="81"/>
      <c r="I39" s="81"/>
      <c r="J39" s="81"/>
      <c r="K39" s="80"/>
      <c r="L39" s="80"/>
      <c r="M39" s="80"/>
      <c r="N39" s="80"/>
      <c r="O39" s="79">
        <v>15</v>
      </c>
      <c r="P39" s="79" t="s">
        <v>75</v>
      </c>
      <c r="Q39" s="79"/>
      <c r="R39" s="79">
        <v>3</v>
      </c>
      <c r="S39" s="82"/>
      <c r="T39" s="82"/>
      <c r="U39" s="82"/>
      <c r="V39" s="82"/>
      <c r="W39" s="77"/>
      <c r="X39" s="77"/>
      <c r="Y39" s="77"/>
      <c r="Z39" s="76"/>
      <c r="AA39" s="75"/>
      <c r="AB39" s="75"/>
      <c r="AC39" s="75"/>
      <c r="AD39" s="75"/>
      <c r="AE39" s="74"/>
      <c r="AF39" s="74"/>
      <c r="AG39" s="74"/>
      <c r="AH39" s="73"/>
      <c r="AI39" s="23">
        <v>30</v>
      </c>
      <c r="AJ39" s="23">
        <f t="shared" si="1"/>
        <v>75</v>
      </c>
      <c r="AK39" s="23">
        <f t="shared" si="2"/>
        <v>3</v>
      </c>
    </row>
    <row r="40" spans="1:37" ht="23.25" x14ac:dyDescent="0.25">
      <c r="A40" s="51">
        <v>12</v>
      </c>
      <c r="B40" s="38" t="s">
        <v>74</v>
      </c>
      <c r="C40" s="157" t="s">
        <v>160</v>
      </c>
      <c r="D40" s="150">
        <v>3</v>
      </c>
      <c r="E40" s="150">
        <v>3</v>
      </c>
      <c r="F40" s="23"/>
      <c r="G40" s="81"/>
      <c r="H40" s="81"/>
      <c r="I40" s="81"/>
      <c r="J40" s="81"/>
      <c r="K40" s="80"/>
      <c r="L40" s="80"/>
      <c r="M40" s="80"/>
      <c r="N40" s="80"/>
      <c r="O40" s="79">
        <v>30</v>
      </c>
      <c r="P40" s="79" t="s">
        <v>63</v>
      </c>
      <c r="Q40" s="79"/>
      <c r="R40" s="79">
        <v>5</v>
      </c>
      <c r="S40" s="82"/>
      <c r="T40" s="82"/>
      <c r="U40" s="82"/>
      <c r="V40" s="82"/>
      <c r="W40" s="77"/>
      <c r="X40" s="77"/>
      <c r="Y40" s="77"/>
      <c r="Z40" s="76"/>
      <c r="AA40" s="75"/>
      <c r="AB40" s="75"/>
      <c r="AC40" s="75"/>
      <c r="AD40" s="75"/>
      <c r="AE40" s="74"/>
      <c r="AF40" s="74"/>
      <c r="AG40" s="74"/>
      <c r="AH40" s="73"/>
      <c r="AI40" s="23">
        <v>60</v>
      </c>
      <c r="AJ40" s="23">
        <f t="shared" si="1"/>
        <v>125</v>
      </c>
      <c r="AK40" s="23">
        <f t="shared" si="2"/>
        <v>5</v>
      </c>
    </row>
    <row r="41" spans="1:37" ht="23.25" x14ac:dyDescent="0.25">
      <c r="A41" s="51">
        <v>13</v>
      </c>
      <c r="B41" s="33" t="s">
        <v>73</v>
      </c>
      <c r="C41" s="157" t="s">
        <v>153</v>
      </c>
      <c r="D41" s="150">
        <v>3</v>
      </c>
      <c r="E41" s="150">
        <v>3</v>
      </c>
      <c r="F41" s="23"/>
      <c r="G41" s="62"/>
      <c r="H41" s="49"/>
      <c r="I41" s="49"/>
      <c r="J41" s="49"/>
      <c r="K41" s="48"/>
      <c r="L41" s="48"/>
      <c r="M41" s="48"/>
      <c r="N41" s="48"/>
      <c r="O41" s="47">
        <v>30</v>
      </c>
      <c r="P41" s="47" t="s">
        <v>72</v>
      </c>
      <c r="Q41" s="47"/>
      <c r="R41" s="47">
        <v>6</v>
      </c>
      <c r="S41" s="46"/>
      <c r="T41" s="46"/>
      <c r="U41" s="46"/>
      <c r="V41" s="46"/>
      <c r="W41" s="45"/>
      <c r="X41" s="45"/>
      <c r="Y41" s="45"/>
      <c r="Z41" s="37"/>
      <c r="AA41" s="36"/>
      <c r="AB41" s="36"/>
      <c r="AC41" s="36"/>
      <c r="AD41" s="36"/>
      <c r="AE41" s="44"/>
      <c r="AF41" s="44"/>
      <c r="AG41" s="44"/>
      <c r="AH41" s="35"/>
      <c r="AI41" s="23">
        <v>90</v>
      </c>
      <c r="AJ41" s="23">
        <f t="shared" si="1"/>
        <v>150</v>
      </c>
      <c r="AK41" s="23">
        <f t="shared" si="2"/>
        <v>6</v>
      </c>
    </row>
    <row r="42" spans="1:37" ht="23.25" x14ac:dyDescent="0.25">
      <c r="A42" s="51">
        <v>14</v>
      </c>
      <c r="B42" s="38" t="s">
        <v>71</v>
      </c>
      <c r="C42" s="157" t="s">
        <v>161</v>
      </c>
      <c r="D42" s="150">
        <v>3</v>
      </c>
      <c r="E42" s="150">
        <v>3</v>
      </c>
      <c r="F42" s="23"/>
      <c r="G42" s="49"/>
      <c r="H42" s="49"/>
      <c r="I42" s="49"/>
      <c r="J42" s="49"/>
      <c r="K42" s="48"/>
      <c r="L42" s="48"/>
      <c r="M42" s="48"/>
      <c r="N42" s="48"/>
      <c r="O42" s="47">
        <v>15</v>
      </c>
      <c r="P42" s="47" t="s">
        <v>63</v>
      </c>
      <c r="Q42" s="47"/>
      <c r="R42" s="47">
        <v>4</v>
      </c>
      <c r="S42" s="46"/>
      <c r="T42" s="46"/>
      <c r="U42" s="46"/>
      <c r="V42" s="46"/>
      <c r="W42" s="45"/>
      <c r="X42" s="45"/>
      <c r="Y42" s="45"/>
      <c r="Z42" s="37"/>
      <c r="AA42" s="36"/>
      <c r="AB42" s="36"/>
      <c r="AC42" s="36"/>
      <c r="AD42" s="36"/>
      <c r="AE42" s="44"/>
      <c r="AF42" s="44"/>
      <c r="AG42" s="44"/>
      <c r="AH42" s="35"/>
      <c r="AI42" s="23">
        <v>45</v>
      </c>
      <c r="AJ42" s="23">
        <f t="shared" si="1"/>
        <v>100</v>
      </c>
      <c r="AK42" s="23">
        <f t="shared" si="2"/>
        <v>4</v>
      </c>
    </row>
    <row r="43" spans="1:37" ht="23.25" x14ac:dyDescent="0.25">
      <c r="A43" s="51">
        <v>15</v>
      </c>
      <c r="B43" s="38" t="s">
        <v>70</v>
      </c>
      <c r="C43" s="157" t="s">
        <v>162</v>
      </c>
      <c r="D43" s="150">
        <v>4</v>
      </c>
      <c r="E43" s="150">
        <v>4</v>
      </c>
      <c r="F43" s="23"/>
      <c r="G43" s="81"/>
      <c r="H43" s="81"/>
      <c r="I43" s="81"/>
      <c r="J43" s="81"/>
      <c r="K43" s="80"/>
      <c r="L43" s="80"/>
      <c r="M43" s="80"/>
      <c r="N43" s="80"/>
      <c r="O43" s="79"/>
      <c r="P43" s="79"/>
      <c r="Q43" s="79"/>
      <c r="R43" s="79"/>
      <c r="S43" s="78">
        <v>30</v>
      </c>
      <c r="T43" s="78" t="s">
        <v>63</v>
      </c>
      <c r="U43" s="78"/>
      <c r="V43" s="78">
        <v>5</v>
      </c>
      <c r="W43" s="77"/>
      <c r="X43" s="77"/>
      <c r="Y43" s="77"/>
      <c r="Z43" s="76"/>
      <c r="AA43" s="75"/>
      <c r="AB43" s="75"/>
      <c r="AC43" s="75"/>
      <c r="AD43" s="75"/>
      <c r="AE43" s="74"/>
      <c r="AF43" s="74"/>
      <c r="AG43" s="74"/>
      <c r="AH43" s="73"/>
      <c r="AI43" s="23">
        <v>60</v>
      </c>
      <c r="AJ43" s="23">
        <f t="shared" si="1"/>
        <v>125</v>
      </c>
      <c r="AK43" s="23">
        <f t="shared" si="2"/>
        <v>5</v>
      </c>
    </row>
    <row r="44" spans="1:37" ht="23.25" x14ac:dyDescent="0.25">
      <c r="A44" s="51">
        <v>16</v>
      </c>
      <c r="B44" s="33" t="s">
        <v>69</v>
      </c>
      <c r="C44" s="157" t="s">
        <v>163</v>
      </c>
      <c r="D44" s="150"/>
      <c r="E44" s="150">
        <v>4</v>
      </c>
      <c r="F44" s="23"/>
      <c r="G44" s="49"/>
      <c r="H44" s="49"/>
      <c r="I44" s="49"/>
      <c r="J44" s="49"/>
      <c r="K44" s="48"/>
      <c r="L44" s="48"/>
      <c r="M44" s="48"/>
      <c r="N44" s="48"/>
      <c r="O44" s="47"/>
      <c r="P44" s="47"/>
      <c r="Q44" s="47"/>
      <c r="R44" s="47"/>
      <c r="S44" s="67">
        <v>30</v>
      </c>
      <c r="T44" s="67" t="s">
        <v>63</v>
      </c>
      <c r="U44" s="67"/>
      <c r="V44" s="67">
        <v>5</v>
      </c>
      <c r="W44" s="45"/>
      <c r="X44" s="45"/>
      <c r="Y44" s="45"/>
      <c r="Z44" s="37"/>
      <c r="AA44" s="36"/>
      <c r="AB44" s="36"/>
      <c r="AC44" s="36"/>
      <c r="AD44" s="36"/>
      <c r="AE44" s="44"/>
      <c r="AF44" s="44"/>
      <c r="AG44" s="44"/>
      <c r="AH44" s="35"/>
      <c r="AI44" s="23">
        <v>60</v>
      </c>
      <c r="AJ44" s="23">
        <f t="shared" si="1"/>
        <v>125</v>
      </c>
      <c r="AK44" s="23">
        <f t="shared" si="2"/>
        <v>5</v>
      </c>
    </row>
    <row r="45" spans="1:37" ht="23.25" x14ac:dyDescent="0.25">
      <c r="A45" s="51">
        <v>17</v>
      </c>
      <c r="B45" s="38" t="s">
        <v>68</v>
      </c>
      <c r="C45" s="157" t="s">
        <v>67</v>
      </c>
      <c r="D45" s="150">
        <v>5</v>
      </c>
      <c r="E45" s="150">
        <v>5</v>
      </c>
      <c r="F45" s="23"/>
      <c r="G45" s="62"/>
      <c r="H45" s="49"/>
      <c r="I45" s="49"/>
      <c r="J45" s="49"/>
      <c r="K45" s="48"/>
      <c r="L45" s="48"/>
      <c r="M45" s="48"/>
      <c r="N45" s="48"/>
      <c r="O45" s="47"/>
      <c r="P45" s="47"/>
      <c r="Q45" s="47"/>
      <c r="R45" s="47"/>
      <c r="S45" s="46"/>
      <c r="T45" s="46"/>
      <c r="U45" s="46"/>
      <c r="V45" s="46"/>
      <c r="W45" s="45">
        <v>15</v>
      </c>
      <c r="X45" s="45" t="s">
        <v>63</v>
      </c>
      <c r="Y45" s="45"/>
      <c r="Z45" s="37">
        <v>3</v>
      </c>
      <c r="AA45" s="36"/>
      <c r="AB45" s="36"/>
      <c r="AC45" s="36"/>
      <c r="AD45" s="36"/>
      <c r="AE45" s="44"/>
      <c r="AF45" s="44"/>
      <c r="AG45" s="44"/>
      <c r="AH45" s="35"/>
      <c r="AI45" s="23">
        <v>45</v>
      </c>
      <c r="AJ45" s="23">
        <f t="shared" si="1"/>
        <v>75</v>
      </c>
      <c r="AK45" s="23">
        <f t="shared" si="2"/>
        <v>3</v>
      </c>
    </row>
    <row r="46" spans="1:37" s="69" customFormat="1" ht="23.25" x14ac:dyDescent="0.25">
      <c r="A46" s="51">
        <v>18</v>
      </c>
      <c r="B46" s="38" t="s">
        <v>66</v>
      </c>
      <c r="C46" s="157" t="s">
        <v>65</v>
      </c>
      <c r="D46" s="150">
        <v>5</v>
      </c>
      <c r="E46" s="150">
        <v>5</v>
      </c>
      <c r="F46" s="23"/>
      <c r="G46" s="62"/>
      <c r="H46" s="49"/>
      <c r="I46" s="49"/>
      <c r="J46" s="49"/>
      <c r="K46" s="48"/>
      <c r="L46" s="48"/>
      <c r="M46" s="48"/>
      <c r="N46" s="48"/>
      <c r="O46" s="47"/>
      <c r="P46" s="47"/>
      <c r="Q46" s="47"/>
      <c r="R46" s="47"/>
      <c r="S46" s="46"/>
      <c r="T46" s="67"/>
      <c r="U46" s="46"/>
      <c r="V46" s="46"/>
      <c r="W46" s="45">
        <v>15</v>
      </c>
      <c r="X46" s="45" t="s">
        <v>63</v>
      </c>
      <c r="Y46" s="45"/>
      <c r="Z46" s="58">
        <v>3</v>
      </c>
      <c r="AA46" s="72"/>
      <c r="AB46" s="72"/>
      <c r="AC46" s="72"/>
      <c r="AD46" s="72"/>
      <c r="AE46" s="71"/>
      <c r="AF46" s="71"/>
      <c r="AG46" s="71"/>
      <c r="AH46" s="70"/>
      <c r="AI46" s="23">
        <v>45</v>
      </c>
      <c r="AJ46" s="23">
        <f t="shared" si="1"/>
        <v>75</v>
      </c>
      <c r="AK46" s="23">
        <f t="shared" si="2"/>
        <v>3</v>
      </c>
    </row>
    <row r="47" spans="1:37" ht="23.25" x14ac:dyDescent="0.25">
      <c r="A47" s="51">
        <v>19</v>
      </c>
      <c r="B47" s="68" t="s">
        <v>34</v>
      </c>
      <c r="C47" s="157" t="s">
        <v>196</v>
      </c>
      <c r="D47" s="150">
        <v>5</v>
      </c>
      <c r="E47" s="150">
        <v>5</v>
      </c>
      <c r="F47" s="23"/>
      <c r="G47" s="49"/>
      <c r="H47" s="49"/>
      <c r="I47" s="49"/>
      <c r="J47" s="49"/>
      <c r="K47" s="48"/>
      <c r="L47" s="48"/>
      <c r="M47" s="48"/>
      <c r="N47" s="48"/>
      <c r="O47" s="47"/>
      <c r="P47" s="47"/>
      <c r="Q47" s="47"/>
      <c r="R47" s="47"/>
      <c r="S47" s="46"/>
      <c r="T47" s="46"/>
      <c r="U47" s="46"/>
      <c r="V47" s="46"/>
      <c r="W47" s="45">
        <v>15</v>
      </c>
      <c r="X47" s="45" t="s">
        <v>63</v>
      </c>
      <c r="Y47" s="45"/>
      <c r="Z47" s="37">
        <v>3</v>
      </c>
      <c r="AA47" s="36"/>
      <c r="AB47" s="36"/>
      <c r="AC47" s="36"/>
      <c r="AD47" s="36"/>
      <c r="AE47" s="44"/>
      <c r="AF47" s="44"/>
      <c r="AG47" s="44"/>
      <c r="AH47" s="35"/>
      <c r="AI47" s="23">
        <v>45</v>
      </c>
      <c r="AJ47" s="23">
        <v>75</v>
      </c>
      <c r="AK47" s="23">
        <v>3</v>
      </c>
    </row>
    <row r="48" spans="1:37" ht="23.25" x14ac:dyDescent="0.35">
      <c r="A48" s="51">
        <v>20</v>
      </c>
      <c r="B48" s="33" t="s">
        <v>62</v>
      </c>
      <c r="C48" s="157" t="s">
        <v>164</v>
      </c>
      <c r="D48" s="150">
        <v>6</v>
      </c>
      <c r="E48" s="150">
        <v>6</v>
      </c>
      <c r="F48" s="23"/>
      <c r="G48" s="49"/>
      <c r="H48" s="49"/>
      <c r="I48" s="49"/>
      <c r="J48" s="49"/>
      <c r="K48" s="48"/>
      <c r="L48" s="48"/>
      <c r="M48" s="48"/>
      <c r="N48" s="48"/>
      <c r="O48" s="47"/>
      <c r="P48" s="47"/>
      <c r="Q48" s="47"/>
      <c r="R48" s="47"/>
      <c r="S48" s="67"/>
      <c r="T48" s="67"/>
      <c r="U48" s="67"/>
      <c r="V48" s="67"/>
      <c r="W48" s="45"/>
      <c r="X48" s="45"/>
      <c r="Y48" s="45"/>
      <c r="Z48" s="37"/>
      <c r="AA48" s="184">
        <v>15</v>
      </c>
      <c r="AB48" s="184" t="s">
        <v>58</v>
      </c>
      <c r="AC48" s="184"/>
      <c r="AD48" s="185">
        <v>3</v>
      </c>
      <c r="AE48" s="44"/>
      <c r="AF48" s="44"/>
      <c r="AG48" s="44"/>
      <c r="AH48" s="35"/>
      <c r="AI48" s="23">
        <v>45</v>
      </c>
      <c r="AJ48" s="23">
        <f>25*AK48</f>
        <v>75</v>
      </c>
      <c r="AK48" s="23">
        <v>3</v>
      </c>
    </row>
    <row r="49" spans="1:37" ht="23.25" x14ac:dyDescent="0.25">
      <c r="A49" s="51">
        <v>21</v>
      </c>
      <c r="B49" s="33" t="s">
        <v>61</v>
      </c>
      <c r="C49" s="157" t="s">
        <v>166</v>
      </c>
      <c r="D49" s="150">
        <v>6</v>
      </c>
      <c r="E49" s="150">
        <v>6</v>
      </c>
      <c r="F49" s="23"/>
      <c r="G49" s="49"/>
      <c r="H49" s="49"/>
      <c r="I49" s="49"/>
      <c r="J49" s="49"/>
      <c r="K49" s="48"/>
      <c r="L49" s="48"/>
      <c r="M49" s="48"/>
      <c r="N49" s="48"/>
      <c r="O49" s="47"/>
      <c r="P49" s="47"/>
      <c r="Q49" s="47"/>
      <c r="R49" s="47"/>
      <c r="S49" s="46"/>
      <c r="T49" s="46"/>
      <c r="U49" s="46"/>
      <c r="V49" s="46"/>
      <c r="W49" s="45"/>
      <c r="X49" s="45"/>
      <c r="Y49" s="45"/>
      <c r="Z49" s="37"/>
      <c r="AA49" s="184">
        <v>15</v>
      </c>
      <c r="AB49" s="184" t="s">
        <v>58</v>
      </c>
      <c r="AC49" s="184"/>
      <c r="AD49" s="184">
        <v>3</v>
      </c>
      <c r="AE49" s="44"/>
      <c r="AF49" s="44"/>
      <c r="AG49" s="44"/>
      <c r="AH49" s="35"/>
      <c r="AI49" s="23">
        <v>45</v>
      </c>
      <c r="AJ49" s="23">
        <f>25*AK49</f>
        <v>75</v>
      </c>
      <c r="AK49" s="23">
        <v>3</v>
      </c>
    </row>
    <row r="50" spans="1:37" ht="23.25" x14ac:dyDescent="0.25">
      <c r="A50" s="51">
        <v>22</v>
      </c>
      <c r="B50" s="33" t="s">
        <v>60</v>
      </c>
      <c r="C50" s="157" t="s">
        <v>165</v>
      </c>
      <c r="D50" s="150">
        <v>7</v>
      </c>
      <c r="E50" s="150">
        <v>7</v>
      </c>
      <c r="F50" s="23"/>
      <c r="G50" s="49"/>
      <c r="H50" s="49"/>
      <c r="I50" s="49"/>
      <c r="J50" s="49"/>
      <c r="K50" s="48"/>
      <c r="L50" s="48"/>
      <c r="M50" s="48"/>
      <c r="N50" s="48"/>
      <c r="O50" s="47"/>
      <c r="P50" s="47"/>
      <c r="Q50" s="47"/>
      <c r="R50" s="47"/>
      <c r="S50" s="46"/>
      <c r="T50" s="46"/>
      <c r="U50" s="46"/>
      <c r="V50" s="46"/>
      <c r="W50" s="45"/>
      <c r="X50" s="45"/>
      <c r="Y50" s="45"/>
      <c r="Z50" s="37"/>
      <c r="AA50" s="36"/>
      <c r="AB50" s="36"/>
      <c r="AC50" s="36"/>
      <c r="AD50" s="36"/>
      <c r="AE50" s="44">
        <v>15</v>
      </c>
      <c r="AF50" s="44" t="s">
        <v>51</v>
      </c>
      <c r="AG50" s="44"/>
      <c r="AH50" s="35">
        <v>3</v>
      </c>
      <c r="AI50" s="23">
        <v>45</v>
      </c>
      <c r="AJ50" s="23">
        <v>75</v>
      </c>
      <c r="AK50" s="23">
        <v>3</v>
      </c>
    </row>
    <row r="51" spans="1:37" ht="23.25" x14ac:dyDescent="0.25">
      <c r="A51" s="51">
        <v>23</v>
      </c>
      <c r="B51" s="33" t="s">
        <v>59</v>
      </c>
      <c r="C51" s="157" t="s">
        <v>167</v>
      </c>
      <c r="D51" s="150">
        <v>7</v>
      </c>
      <c r="E51" s="150">
        <v>7</v>
      </c>
      <c r="F51" s="23"/>
      <c r="G51" s="49"/>
      <c r="H51" s="49"/>
      <c r="I51" s="49"/>
      <c r="J51" s="49"/>
      <c r="K51" s="48"/>
      <c r="L51" s="48"/>
      <c r="M51" s="48"/>
      <c r="N51" s="48"/>
      <c r="O51" s="47"/>
      <c r="P51" s="47"/>
      <c r="Q51" s="47"/>
      <c r="R51" s="47"/>
      <c r="S51" s="46"/>
      <c r="T51" s="46"/>
      <c r="U51" s="46"/>
      <c r="V51" s="46"/>
      <c r="W51" s="45"/>
      <c r="X51" s="45"/>
      <c r="Y51" s="45"/>
      <c r="Z51" s="37"/>
      <c r="AA51" s="36"/>
      <c r="AB51" s="36"/>
      <c r="AC51" s="36"/>
      <c r="AD51" s="36"/>
      <c r="AE51" s="44">
        <v>15</v>
      </c>
      <c r="AF51" s="44" t="s">
        <v>58</v>
      </c>
      <c r="AG51" s="44"/>
      <c r="AH51" s="35">
        <v>3</v>
      </c>
      <c r="AI51" s="23">
        <v>45</v>
      </c>
      <c r="AJ51" s="23">
        <f>25*AK51</f>
        <v>75</v>
      </c>
      <c r="AK51" s="23">
        <v>3</v>
      </c>
    </row>
    <row r="52" spans="1:37" ht="23.25" x14ac:dyDescent="0.25">
      <c r="A52" s="239" t="s">
        <v>6</v>
      </c>
      <c r="B52" s="240"/>
      <c r="C52" s="66"/>
      <c r="D52" s="65"/>
      <c r="E52" s="65"/>
      <c r="F52" s="65"/>
      <c r="G52" s="18">
        <f t="shared" ref="G52:AK52" si="3">SUM(G29:G51)</f>
        <v>165</v>
      </c>
      <c r="H52" s="18">
        <f t="shared" si="3"/>
        <v>0</v>
      </c>
      <c r="I52" s="18">
        <f t="shared" si="3"/>
        <v>0</v>
      </c>
      <c r="J52" s="18">
        <f t="shared" si="3"/>
        <v>27</v>
      </c>
      <c r="K52" s="18">
        <f t="shared" si="3"/>
        <v>135</v>
      </c>
      <c r="L52" s="18">
        <f t="shared" si="3"/>
        <v>0</v>
      </c>
      <c r="M52" s="18">
        <f t="shared" si="3"/>
        <v>0</v>
      </c>
      <c r="N52" s="18">
        <f t="shared" si="3"/>
        <v>23</v>
      </c>
      <c r="O52" s="18">
        <f t="shared" si="3"/>
        <v>135</v>
      </c>
      <c r="P52" s="18">
        <f t="shared" si="3"/>
        <v>0</v>
      </c>
      <c r="Q52" s="18">
        <f t="shared" si="3"/>
        <v>0</v>
      </c>
      <c r="R52" s="18">
        <f t="shared" si="3"/>
        <v>26</v>
      </c>
      <c r="S52" s="18">
        <f t="shared" si="3"/>
        <v>60</v>
      </c>
      <c r="T52" s="18">
        <f t="shared" si="3"/>
        <v>0</v>
      </c>
      <c r="U52" s="18">
        <f t="shared" si="3"/>
        <v>0</v>
      </c>
      <c r="V52" s="18">
        <f t="shared" si="3"/>
        <v>10</v>
      </c>
      <c r="W52" s="18">
        <f t="shared" si="3"/>
        <v>45</v>
      </c>
      <c r="X52" s="18">
        <f t="shared" si="3"/>
        <v>0</v>
      </c>
      <c r="Y52" s="18">
        <f t="shared" si="3"/>
        <v>0</v>
      </c>
      <c r="Z52" s="18">
        <f t="shared" si="3"/>
        <v>9</v>
      </c>
      <c r="AA52" s="18">
        <f t="shared" si="3"/>
        <v>30</v>
      </c>
      <c r="AB52" s="18">
        <f t="shared" si="3"/>
        <v>0</v>
      </c>
      <c r="AC52" s="18">
        <f t="shared" si="3"/>
        <v>0</v>
      </c>
      <c r="AD52" s="18">
        <f t="shared" si="3"/>
        <v>6</v>
      </c>
      <c r="AE52" s="18">
        <f t="shared" si="3"/>
        <v>30</v>
      </c>
      <c r="AF52" s="18">
        <f t="shared" si="3"/>
        <v>0</v>
      </c>
      <c r="AG52" s="18">
        <f t="shared" si="3"/>
        <v>0</v>
      </c>
      <c r="AH52" s="18">
        <f t="shared" si="3"/>
        <v>6</v>
      </c>
      <c r="AI52" s="18">
        <f t="shared" si="3"/>
        <v>1350</v>
      </c>
      <c r="AJ52" s="18">
        <f t="shared" si="3"/>
        <v>2675</v>
      </c>
      <c r="AK52" s="18">
        <f t="shared" si="3"/>
        <v>107</v>
      </c>
    </row>
    <row r="53" spans="1:37" ht="23.25" x14ac:dyDescent="0.25">
      <c r="A53" s="241" t="s">
        <v>57</v>
      </c>
      <c r="B53" s="242"/>
      <c r="C53" s="41" t="s">
        <v>56</v>
      </c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210"/>
      <c r="AH53" s="210"/>
      <c r="AI53" s="210"/>
      <c r="AJ53" s="210"/>
      <c r="AK53" s="210"/>
    </row>
    <row r="54" spans="1:37" ht="23.25" x14ac:dyDescent="0.25">
      <c r="A54" s="63">
        <v>1</v>
      </c>
      <c r="B54" s="38" t="s">
        <v>55</v>
      </c>
      <c r="C54" s="157" t="s">
        <v>54</v>
      </c>
      <c r="D54" s="23"/>
      <c r="E54" s="23"/>
      <c r="F54" s="23">
        <v>6</v>
      </c>
      <c r="G54" s="62"/>
      <c r="H54" s="62"/>
      <c r="I54" s="62"/>
      <c r="J54" s="62"/>
      <c r="K54" s="61"/>
      <c r="L54" s="61"/>
      <c r="M54" s="61"/>
      <c r="N54" s="61"/>
      <c r="O54" s="60"/>
      <c r="P54" s="60"/>
      <c r="Q54" s="60"/>
      <c r="R54" s="60"/>
      <c r="S54" s="59"/>
      <c r="T54" s="46"/>
      <c r="U54" s="46"/>
      <c r="V54" s="46"/>
      <c r="W54" s="45"/>
      <c r="X54" s="45"/>
      <c r="Y54" s="45"/>
      <c r="Z54" s="58"/>
      <c r="AA54" s="56"/>
      <c r="AB54" s="56"/>
      <c r="AC54" s="56" t="s">
        <v>51</v>
      </c>
      <c r="AD54" s="56">
        <v>3</v>
      </c>
      <c r="AE54" s="24"/>
      <c r="AF54" s="24"/>
      <c r="AG54" s="24"/>
      <c r="AH54" s="24"/>
      <c r="AI54" s="23">
        <v>30</v>
      </c>
      <c r="AJ54" s="23">
        <f>25*AK54</f>
        <v>75</v>
      </c>
      <c r="AK54" s="23">
        <v>3</v>
      </c>
    </row>
    <row r="55" spans="1:37" ht="23.25" x14ac:dyDescent="0.35">
      <c r="A55" s="34">
        <v>2</v>
      </c>
      <c r="B55" s="57" t="s">
        <v>53</v>
      </c>
      <c r="C55" s="157" t="s">
        <v>52</v>
      </c>
      <c r="D55" s="16"/>
      <c r="E55" s="16"/>
      <c r="F55" s="16">
        <v>7</v>
      </c>
      <c r="G55" s="32"/>
      <c r="H55" s="32"/>
      <c r="I55" s="32"/>
      <c r="J55" s="32"/>
      <c r="K55" s="31"/>
      <c r="L55" s="31"/>
      <c r="M55" s="31"/>
      <c r="N55" s="31"/>
      <c r="O55" s="29"/>
      <c r="P55" s="29"/>
      <c r="Q55" s="29"/>
      <c r="R55" s="29"/>
      <c r="S55" s="28"/>
      <c r="T55" s="42"/>
      <c r="U55" s="42"/>
      <c r="V55" s="42"/>
      <c r="W55" s="27"/>
      <c r="X55" s="27"/>
      <c r="Y55" s="27"/>
      <c r="Z55" s="26"/>
      <c r="AA55" s="56"/>
      <c r="AB55" s="56"/>
      <c r="AC55" s="56"/>
      <c r="AD55" s="56"/>
      <c r="AE55" s="24"/>
      <c r="AF55" s="24"/>
      <c r="AG55" s="24" t="s">
        <v>51</v>
      </c>
      <c r="AH55" s="24">
        <v>2</v>
      </c>
      <c r="AI55" s="23">
        <v>30</v>
      </c>
      <c r="AJ55" s="23">
        <f>25*AK55</f>
        <v>50</v>
      </c>
      <c r="AK55" s="23">
        <f>IF(SUM(J55,N55,R55,V55,Z55,AD55,AH55)=0,"",SUM(J55,N55,R55,V55,Z55,AD55,AH55))</f>
        <v>2</v>
      </c>
    </row>
    <row r="56" spans="1:37" ht="23.25" x14ac:dyDescent="0.35">
      <c r="A56" s="34">
        <v>3</v>
      </c>
      <c r="B56" s="57" t="s">
        <v>50</v>
      </c>
      <c r="C56" s="157" t="s">
        <v>49</v>
      </c>
      <c r="D56" s="16"/>
      <c r="E56" s="16"/>
      <c r="F56" s="16">
        <v>7</v>
      </c>
      <c r="G56" s="32"/>
      <c r="H56" s="32"/>
      <c r="I56" s="32"/>
      <c r="J56" s="32"/>
      <c r="K56" s="31"/>
      <c r="L56" s="31"/>
      <c r="M56" s="31"/>
      <c r="N56" s="31"/>
      <c r="O56" s="29"/>
      <c r="P56" s="29"/>
      <c r="Q56" s="29"/>
      <c r="R56" s="29"/>
      <c r="S56" s="28"/>
      <c r="T56" s="42"/>
      <c r="U56" s="42"/>
      <c r="V56" s="42"/>
      <c r="W56" s="27"/>
      <c r="X56" s="27"/>
      <c r="Y56" s="27"/>
      <c r="Z56" s="26"/>
      <c r="AA56" s="56"/>
      <c r="AB56" s="56"/>
      <c r="AC56" s="56"/>
      <c r="AD56" s="56"/>
      <c r="AE56" s="24"/>
      <c r="AF56" s="24"/>
      <c r="AG56" s="24"/>
      <c r="AH56" s="24">
        <v>7</v>
      </c>
      <c r="AI56" s="23">
        <f>SUM(G56:I56,K56:M56,O56:Q56,S56:U56,W56:Y56,AA56:AC56,AE56:AG56)</f>
        <v>0</v>
      </c>
      <c r="AJ56" s="23">
        <f>25*AK56</f>
        <v>175</v>
      </c>
      <c r="AK56" s="23">
        <v>7</v>
      </c>
    </row>
    <row r="57" spans="1:37" ht="23.25" x14ac:dyDescent="0.25">
      <c r="A57" s="243" t="s">
        <v>6</v>
      </c>
      <c r="B57" s="244"/>
      <c r="C57" s="16"/>
      <c r="D57" s="16"/>
      <c r="E57" s="16"/>
      <c r="F57" s="16"/>
      <c r="G57" s="17">
        <f t="shared" ref="G57:AK57" si="4">SUM(G54:G56)</f>
        <v>0</v>
      </c>
      <c r="H57" s="17">
        <f t="shared" si="4"/>
        <v>0</v>
      </c>
      <c r="I57" s="17">
        <f t="shared" si="4"/>
        <v>0</v>
      </c>
      <c r="J57" s="17">
        <f t="shared" si="4"/>
        <v>0</v>
      </c>
      <c r="K57" s="17">
        <f t="shared" si="4"/>
        <v>0</v>
      </c>
      <c r="L57" s="17">
        <f t="shared" si="4"/>
        <v>0</v>
      </c>
      <c r="M57" s="17">
        <f t="shared" si="4"/>
        <v>0</v>
      </c>
      <c r="N57" s="17">
        <f t="shared" si="4"/>
        <v>0</v>
      </c>
      <c r="O57" s="17">
        <f t="shared" si="4"/>
        <v>0</v>
      </c>
      <c r="P57" s="17">
        <f t="shared" si="4"/>
        <v>0</v>
      </c>
      <c r="Q57" s="17">
        <f t="shared" si="4"/>
        <v>0</v>
      </c>
      <c r="R57" s="17">
        <f t="shared" si="4"/>
        <v>0</v>
      </c>
      <c r="S57" s="17">
        <f t="shared" si="4"/>
        <v>0</v>
      </c>
      <c r="T57" s="17">
        <f t="shared" si="4"/>
        <v>0</v>
      </c>
      <c r="U57" s="17">
        <f t="shared" si="4"/>
        <v>0</v>
      </c>
      <c r="V57" s="17">
        <f t="shared" si="4"/>
        <v>0</v>
      </c>
      <c r="W57" s="17">
        <f t="shared" si="4"/>
        <v>0</v>
      </c>
      <c r="X57" s="17">
        <f t="shared" si="4"/>
        <v>0</v>
      </c>
      <c r="Y57" s="17">
        <f t="shared" si="4"/>
        <v>0</v>
      </c>
      <c r="Z57" s="17">
        <f t="shared" si="4"/>
        <v>0</v>
      </c>
      <c r="AA57" s="17">
        <f t="shared" si="4"/>
        <v>0</v>
      </c>
      <c r="AB57" s="17">
        <f t="shared" si="4"/>
        <v>0</v>
      </c>
      <c r="AC57" s="17">
        <f t="shared" si="4"/>
        <v>0</v>
      </c>
      <c r="AD57" s="17">
        <f t="shared" si="4"/>
        <v>3</v>
      </c>
      <c r="AE57" s="17">
        <f t="shared" si="4"/>
        <v>0</v>
      </c>
      <c r="AF57" s="17">
        <f t="shared" si="4"/>
        <v>0</v>
      </c>
      <c r="AG57" s="17">
        <f t="shared" si="4"/>
        <v>0</v>
      </c>
      <c r="AH57" s="17">
        <f t="shared" si="4"/>
        <v>9</v>
      </c>
      <c r="AI57" s="17">
        <f t="shared" si="4"/>
        <v>60</v>
      </c>
      <c r="AJ57" s="17">
        <f t="shared" si="4"/>
        <v>300</v>
      </c>
      <c r="AK57" s="17">
        <f t="shared" si="4"/>
        <v>12</v>
      </c>
    </row>
    <row r="58" spans="1:37" ht="49.5" customHeight="1" x14ac:dyDescent="0.25">
      <c r="A58" s="245" t="s">
        <v>48</v>
      </c>
      <c r="B58" s="246"/>
      <c r="C58" s="41" t="s">
        <v>13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247"/>
      <c r="AH58" s="247"/>
      <c r="AI58" s="247"/>
      <c r="AJ58" s="247"/>
      <c r="AK58" s="247"/>
    </row>
    <row r="59" spans="1:37" ht="23.25" x14ac:dyDescent="0.35">
      <c r="A59" s="34">
        <v>1</v>
      </c>
      <c r="B59" s="55" t="s">
        <v>47</v>
      </c>
      <c r="C59" s="157" t="s">
        <v>46</v>
      </c>
      <c r="D59" s="16">
        <v>4</v>
      </c>
      <c r="E59" s="16">
        <v>4</v>
      </c>
      <c r="F59" s="16"/>
      <c r="G59" s="53"/>
      <c r="H59" s="53"/>
      <c r="I59" s="53"/>
      <c r="J59" s="53"/>
      <c r="K59" s="31"/>
      <c r="L59" s="31"/>
      <c r="M59" s="31"/>
      <c r="N59" s="31"/>
      <c r="O59" s="14"/>
      <c r="P59" s="14"/>
      <c r="Q59" s="14"/>
      <c r="R59" s="14"/>
      <c r="S59" s="42">
        <v>30</v>
      </c>
      <c r="T59" s="42" t="s">
        <v>33</v>
      </c>
      <c r="U59" s="42"/>
      <c r="V59" s="42">
        <v>6</v>
      </c>
      <c r="W59" s="27"/>
      <c r="X59" s="27"/>
      <c r="Y59" s="27"/>
      <c r="Z59" s="52"/>
      <c r="AA59" s="50"/>
      <c r="AB59" s="50"/>
      <c r="AC59" s="50"/>
      <c r="AD59" s="50"/>
      <c r="AE59" s="24"/>
      <c r="AF59" s="24"/>
      <c r="AG59" s="24"/>
      <c r="AH59" s="24"/>
      <c r="AI59" s="23">
        <v>75</v>
      </c>
      <c r="AJ59" s="23">
        <f t="shared" ref="AJ59:AJ64" si="5">25*AK59</f>
        <v>150</v>
      </c>
      <c r="AK59" s="23">
        <v>6</v>
      </c>
    </row>
    <row r="60" spans="1:37" ht="23.25" x14ac:dyDescent="0.35">
      <c r="A60" s="34">
        <v>2</v>
      </c>
      <c r="B60" s="43" t="s">
        <v>45</v>
      </c>
      <c r="C60" s="157" t="s">
        <v>44</v>
      </c>
      <c r="D60" s="16">
        <v>4</v>
      </c>
      <c r="E60" s="16">
        <v>4</v>
      </c>
      <c r="F60" s="16"/>
      <c r="G60" s="32"/>
      <c r="H60" s="53"/>
      <c r="I60" s="32"/>
      <c r="J60" s="53"/>
      <c r="K60" s="31"/>
      <c r="L60" s="31"/>
      <c r="M60" s="31"/>
      <c r="N60" s="31"/>
      <c r="O60" s="14"/>
      <c r="P60" s="14"/>
      <c r="Q60" s="14"/>
      <c r="R60" s="14"/>
      <c r="S60" s="42">
        <v>30</v>
      </c>
      <c r="T60" s="42" t="s">
        <v>7</v>
      </c>
      <c r="U60" s="42"/>
      <c r="V60" s="42">
        <v>6</v>
      </c>
      <c r="W60" s="27"/>
      <c r="X60" s="27"/>
      <c r="Y60" s="27"/>
      <c r="Z60" s="52"/>
      <c r="AA60" s="50"/>
      <c r="AB60" s="50"/>
      <c r="AC60" s="50"/>
      <c r="AD60" s="50"/>
      <c r="AE60" s="24"/>
      <c r="AF60" s="24"/>
      <c r="AG60" s="24"/>
      <c r="AH60" s="24"/>
      <c r="AI60" s="23">
        <v>75</v>
      </c>
      <c r="AJ60" s="23">
        <f t="shared" si="5"/>
        <v>150</v>
      </c>
      <c r="AK60" s="23">
        <v>6</v>
      </c>
    </row>
    <row r="61" spans="1:37" ht="23.25" x14ac:dyDescent="0.35">
      <c r="A61" s="34">
        <v>3</v>
      </c>
      <c r="B61" s="43" t="s">
        <v>43</v>
      </c>
      <c r="C61" s="157" t="s">
        <v>42</v>
      </c>
      <c r="D61" s="16">
        <v>5</v>
      </c>
      <c r="E61" s="16">
        <v>5</v>
      </c>
      <c r="F61" s="16"/>
      <c r="G61" s="32"/>
      <c r="H61" s="53"/>
      <c r="I61" s="32"/>
      <c r="J61" s="53"/>
      <c r="K61" s="31"/>
      <c r="L61" s="30"/>
      <c r="M61" s="30"/>
      <c r="N61" s="30"/>
      <c r="O61" s="14"/>
      <c r="P61" s="14"/>
      <c r="Q61" s="14"/>
      <c r="R61" s="14"/>
      <c r="S61" s="42"/>
      <c r="T61" s="42"/>
      <c r="U61" s="42"/>
      <c r="V61" s="42"/>
      <c r="W61" s="27">
        <v>30</v>
      </c>
      <c r="X61" s="27" t="s">
        <v>7</v>
      </c>
      <c r="Y61" s="27"/>
      <c r="Z61" s="52">
        <v>5</v>
      </c>
      <c r="AA61" s="50"/>
      <c r="AB61" s="50"/>
      <c r="AC61" s="50"/>
      <c r="AD61" s="50"/>
      <c r="AE61" s="24"/>
      <c r="AF61" s="24"/>
      <c r="AG61" s="24"/>
      <c r="AH61" s="24"/>
      <c r="AI61" s="23">
        <v>75</v>
      </c>
      <c r="AJ61" s="23">
        <f t="shared" si="5"/>
        <v>125</v>
      </c>
      <c r="AK61" s="23">
        <v>5</v>
      </c>
    </row>
    <row r="62" spans="1:37" ht="32.25" customHeight="1" x14ac:dyDescent="0.35">
      <c r="A62" s="34">
        <v>4</v>
      </c>
      <c r="B62" s="54" t="s">
        <v>41</v>
      </c>
      <c r="C62" s="157" t="s">
        <v>40</v>
      </c>
      <c r="D62" s="16">
        <v>5</v>
      </c>
      <c r="E62" s="16">
        <v>5</v>
      </c>
      <c r="F62" s="16"/>
      <c r="G62" s="32"/>
      <c r="H62" s="32"/>
      <c r="I62" s="32"/>
      <c r="J62" s="32"/>
      <c r="K62" s="31"/>
      <c r="L62" s="31"/>
      <c r="M62" s="31"/>
      <c r="N62" s="31"/>
      <c r="O62" s="14"/>
      <c r="P62" s="14"/>
      <c r="Q62" s="14"/>
      <c r="R62" s="14"/>
      <c r="S62" s="42"/>
      <c r="T62" s="42"/>
      <c r="U62" s="42"/>
      <c r="V62" s="42"/>
      <c r="W62" s="27">
        <v>30</v>
      </c>
      <c r="X62" s="27" t="s">
        <v>7</v>
      </c>
      <c r="Y62" s="27"/>
      <c r="Z62" s="52">
        <v>5</v>
      </c>
      <c r="AA62" s="50"/>
      <c r="AB62" s="50"/>
      <c r="AC62" s="50"/>
      <c r="AD62" s="50"/>
      <c r="AE62" s="24"/>
      <c r="AF62" s="24"/>
      <c r="AG62" s="24"/>
      <c r="AH62" s="24"/>
      <c r="AI62" s="23">
        <v>75</v>
      </c>
      <c r="AJ62" s="23">
        <f t="shared" si="5"/>
        <v>125</v>
      </c>
      <c r="AK62" s="23">
        <v>5</v>
      </c>
    </row>
    <row r="63" spans="1:37" ht="23.25" x14ac:dyDescent="0.35">
      <c r="A63" s="34">
        <v>5</v>
      </c>
      <c r="B63" s="38" t="s">
        <v>39</v>
      </c>
      <c r="C63" s="157" t="s">
        <v>38</v>
      </c>
      <c r="D63" s="16">
        <v>6</v>
      </c>
      <c r="E63" s="16">
        <v>6</v>
      </c>
      <c r="F63" s="16"/>
      <c r="G63" s="32"/>
      <c r="H63" s="53"/>
      <c r="I63" s="53"/>
      <c r="J63" s="53"/>
      <c r="K63" s="31"/>
      <c r="L63" s="31"/>
      <c r="M63" s="31"/>
      <c r="N63" s="31"/>
      <c r="O63" s="14"/>
      <c r="P63" s="14"/>
      <c r="Q63" s="14"/>
      <c r="R63" s="14"/>
      <c r="S63" s="42"/>
      <c r="T63" s="42"/>
      <c r="U63" s="42"/>
      <c r="V63" s="42"/>
      <c r="W63" s="27"/>
      <c r="X63" s="27"/>
      <c r="Y63" s="27"/>
      <c r="Z63" s="52"/>
      <c r="AA63" s="50">
        <v>30</v>
      </c>
      <c r="AB63" s="50" t="s">
        <v>7</v>
      </c>
      <c r="AC63" s="50"/>
      <c r="AD63" s="50">
        <v>5</v>
      </c>
      <c r="AE63" s="24"/>
      <c r="AF63" s="24"/>
      <c r="AG63" s="24"/>
      <c r="AH63" s="24"/>
      <c r="AI63" s="23">
        <v>75</v>
      </c>
      <c r="AJ63" s="23">
        <f t="shared" si="5"/>
        <v>125</v>
      </c>
      <c r="AK63" s="23">
        <v>5</v>
      </c>
    </row>
    <row r="64" spans="1:37" ht="23.25" x14ac:dyDescent="0.35">
      <c r="A64" s="34">
        <v>6</v>
      </c>
      <c r="B64" s="43" t="s">
        <v>37</v>
      </c>
      <c r="C64" s="157" t="s">
        <v>36</v>
      </c>
      <c r="D64" s="16">
        <v>7</v>
      </c>
      <c r="E64" s="16">
        <v>7</v>
      </c>
      <c r="F64" s="16"/>
      <c r="G64" s="32"/>
      <c r="H64" s="32"/>
      <c r="I64" s="32"/>
      <c r="J64" s="32"/>
      <c r="K64" s="31"/>
      <c r="L64" s="31"/>
      <c r="M64" s="31"/>
      <c r="N64" s="31"/>
      <c r="O64" s="14"/>
      <c r="P64" s="14"/>
      <c r="Q64" s="14"/>
      <c r="R64" s="14"/>
      <c r="S64" s="42"/>
      <c r="T64" s="42"/>
      <c r="U64" s="42"/>
      <c r="V64" s="42"/>
      <c r="W64" s="27"/>
      <c r="X64" s="27"/>
      <c r="Y64" s="27"/>
      <c r="Z64" s="52"/>
      <c r="AA64" s="50"/>
      <c r="AB64" s="50"/>
      <c r="AC64" s="50"/>
      <c r="AD64" s="50"/>
      <c r="AE64" s="24">
        <v>30</v>
      </c>
      <c r="AF64" s="24" t="s">
        <v>7</v>
      </c>
      <c r="AG64" s="24"/>
      <c r="AH64" s="24">
        <v>5</v>
      </c>
      <c r="AI64" s="23">
        <v>75</v>
      </c>
      <c r="AJ64" s="23">
        <f t="shared" si="5"/>
        <v>125</v>
      </c>
      <c r="AK64" s="23">
        <v>5</v>
      </c>
    </row>
    <row r="65" spans="1:37" ht="46.5" x14ac:dyDescent="0.25">
      <c r="A65" s="51">
        <v>7</v>
      </c>
      <c r="B65" s="38" t="s">
        <v>25</v>
      </c>
      <c r="C65" s="157" t="s">
        <v>24</v>
      </c>
      <c r="D65" s="23"/>
      <c r="E65" s="23" t="s">
        <v>23</v>
      </c>
      <c r="F65" s="23"/>
      <c r="G65" s="49"/>
      <c r="H65" s="49"/>
      <c r="I65" s="49"/>
      <c r="J65" s="49"/>
      <c r="K65" s="48"/>
      <c r="L65" s="48"/>
      <c r="M65" s="48"/>
      <c r="N65" s="48"/>
      <c r="O65" s="47"/>
      <c r="P65" s="47"/>
      <c r="Q65" s="47"/>
      <c r="R65" s="47"/>
      <c r="S65" s="46"/>
      <c r="T65" s="46"/>
      <c r="U65" s="46" t="s">
        <v>22</v>
      </c>
      <c r="V65" s="46">
        <v>5</v>
      </c>
      <c r="W65" s="45"/>
      <c r="X65" s="45"/>
      <c r="Y65" s="45" t="s">
        <v>22</v>
      </c>
      <c r="Z65" s="37">
        <v>6</v>
      </c>
      <c r="AA65" s="36"/>
      <c r="AB65" s="36"/>
      <c r="AC65" s="36" t="s">
        <v>22</v>
      </c>
      <c r="AD65" s="36">
        <v>5</v>
      </c>
      <c r="AE65" s="44"/>
      <c r="AF65" s="44"/>
      <c r="AG65" s="44"/>
      <c r="AH65" s="35"/>
      <c r="AI65" s="23">
        <v>450</v>
      </c>
      <c r="AJ65" s="23">
        <v>480</v>
      </c>
      <c r="AK65" s="23">
        <f>IF(SUM(J65,N65,R65,V65,Z65,AD65,AH65)=0,"",SUM(J65,N65,R65,V65,Z65,AD65,AH65))</f>
        <v>16</v>
      </c>
    </row>
    <row r="66" spans="1:37" ht="23.25" x14ac:dyDescent="0.25">
      <c r="A66" s="243" t="s">
        <v>6</v>
      </c>
      <c r="B66" s="244"/>
      <c r="C66" s="16"/>
      <c r="D66" s="16"/>
      <c r="E66" s="16"/>
      <c r="F66" s="16"/>
      <c r="G66" s="17">
        <f t="shared" ref="G66:R66" si="6">SUM(G59:G65)</f>
        <v>0</v>
      </c>
      <c r="H66" s="17">
        <f t="shared" si="6"/>
        <v>0</v>
      </c>
      <c r="I66" s="17">
        <f t="shared" si="6"/>
        <v>0</v>
      </c>
      <c r="J66" s="17">
        <f t="shared" si="6"/>
        <v>0</v>
      </c>
      <c r="K66" s="17">
        <f t="shared" si="6"/>
        <v>0</v>
      </c>
      <c r="L66" s="17">
        <f t="shared" si="6"/>
        <v>0</v>
      </c>
      <c r="M66" s="17">
        <f t="shared" si="6"/>
        <v>0</v>
      </c>
      <c r="N66" s="17">
        <f t="shared" si="6"/>
        <v>0</v>
      </c>
      <c r="O66" s="17">
        <f t="shared" si="6"/>
        <v>0</v>
      </c>
      <c r="P66" s="17">
        <f t="shared" si="6"/>
        <v>0</v>
      </c>
      <c r="Q66" s="17">
        <f t="shared" si="6"/>
        <v>0</v>
      </c>
      <c r="R66" s="17">
        <f t="shared" si="6"/>
        <v>0</v>
      </c>
      <c r="S66" s="17">
        <f>SUM(S59:S62)</f>
        <v>60</v>
      </c>
      <c r="T66" s="17">
        <f>SUM(T59:T62)</f>
        <v>0</v>
      </c>
      <c r="U66" s="17">
        <f>SUM(U59:U62)</f>
        <v>0</v>
      </c>
      <c r="V66" s="17">
        <f>SUM(V59,V60,V65)</f>
        <v>17</v>
      </c>
      <c r="W66" s="17">
        <f t="shared" ref="W66:AK66" si="7">SUM(W59:W65)</f>
        <v>60</v>
      </c>
      <c r="X66" s="17">
        <f t="shared" si="7"/>
        <v>0</v>
      </c>
      <c r="Y66" s="17">
        <f t="shared" si="7"/>
        <v>0</v>
      </c>
      <c r="Z66" s="17">
        <f t="shared" si="7"/>
        <v>16</v>
      </c>
      <c r="AA66" s="17">
        <f t="shared" si="7"/>
        <v>30</v>
      </c>
      <c r="AB66" s="17">
        <f t="shared" si="7"/>
        <v>0</v>
      </c>
      <c r="AC66" s="17">
        <f t="shared" si="7"/>
        <v>0</v>
      </c>
      <c r="AD66" s="17">
        <f t="shared" si="7"/>
        <v>10</v>
      </c>
      <c r="AE66" s="17">
        <f t="shared" si="7"/>
        <v>30</v>
      </c>
      <c r="AF66" s="17">
        <f t="shared" si="7"/>
        <v>0</v>
      </c>
      <c r="AG66" s="17">
        <f t="shared" si="7"/>
        <v>0</v>
      </c>
      <c r="AH66" s="17">
        <f t="shared" si="7"/>
        <v>5</v>
      </c>
      <c r="AI66" s="17">
        <f t="shared" si="7"/>
        <v>900</v>
      </c>
      <c r="AJ66" s="17">
        <f t="shared" si="7"/>
        <v>1280</v>
      </c>
      <c r="AK66" s="17">
        <f t="shared" si="7"/>
        <v>48</v>
      </c>
    </row>
    <row r="67" spans="1:37" ht="49.5" customHeight="1" x14ac:dyDescent="0.25">
      <c r="A67" s="245" t="s">
        <v>35</v>
      </c>
      <c r="B67" s="248"/>
      <c r="C67" s="41" t="s">
        <v>13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247"/>
      <c r="AH67" s="247"/>
      <c r="AI67" s="247"/>
      <c r="AJ67" s="247"/>
      <c r="AK67" s="247"/>
    </row>
    <row r="68" spans="1:37" ht="23.25" x14ac:dyDescent="0.25">
      <c r="A68" s="34">
        <v>1</v>
      </c>
      <c r="B68" s="38" t="s">
        <v>64</v>
      </c>
      <c r="C68" s="157" t="s">
        <v>195</v>
      </c>
      <c r="D68" s="16">
        <v>4</v>
      </c>
      <c r="E68" s="16">
        <v>4</v>
      </c>
      <c r="F68" s="16"/>
      <c r="G68" s="32"/>
      <c r="H68" s="32"/>
      <c r="I68" s="32"/>
      <c r="J68" s="32"/>
      <c r="K68" s="30"/>
      <c r="L68" s="30"/>
      <c r="M68" s="30"/>
      <c r="N68" s="30"/>
      <c r="O68" s="14"/>
      <c r="P68" s="14"/>
      <c r="Q68" s="14"/>
      <c r="R68" s="14"/>
      <c r="S68" s="42">
        <v>30</v>
      </c>
      <c r="T68" s="42" t="s">
        <v>33</v>
      </c>
      <c r="U68" s="42"/>
      <c r="V68" s="42">
        <v>6</v>
      </c>
      <c r="W68" s="27"/>
      <c r="X68" s="27"/>
      <c r="Y68" s="27"/>
      <c r="Z68" s="37"/>
      <c r="AA68" s="36"/>
      <c r="AB68" s="36"/>
      <c r="AC68" s="36"/>
      <c r="AD68" s="36"/>
      <c r="AE68" s="24"/>
      <c r="AF68" s="24"/>
      <c r="AG68" s="24"/>
      <c r="AH68" s="35"/>
      <c r="AI68" s="23">
        <v>75</v>
      </c>
      <c r="AJ68" s="23">
        <f t="shared" ref="AJ68:AJ73" si="8">25*AK68</f>
        <v>150</v>
      </c>
      <c r="AK68" s="23">
        <v>6</v>
      </c>
    </row>
    <row r="69" spans="1:37" ht="23.25" x14ac:dyDescent="0.25">
      <c r="A69" s="34">
        <v>2</v>
      </c>
      <c r="B69" s="38" t="s">
        <v>32</v>
      </c>
      <c r="C69" s="157" t="s">
        <v>168</v>
      </c>
      <c r="D69" s="16">
        <v>4</v>
      </c>
      <c r="E69" s="16">
        <v>4</v>
      </c>
      <c r="F69" s="22"/>
      <c r="G69" s="32"/>
      <c r="H69" s="32"/>
      <c r="I69" s="32"/>
      <c r="J69" s="32"/>
      <c r="K69" s="31"/>
      <c r="L69" s="31"/>
      <c r="M69" s="31"/>
      <c r="N69" s="31"/>
      <c r="O69" s="29"/>
      <c r="P69" s="29"/>
      <c r="Q69" s="29"/>
      <c r="R69" s="29"/>
      <c r="S69" s="42">
        <v>30</v>
      </c>
      <c r="T69" s="42" t="s">
        <v>7</v>
      </c>
      <c r="U69" s="28"/>
      <c r="V69" s="42">
        <v>6</v>
      </c>
      <c r="W69" s="27"/>
      <c r="X69" s="27"/>
      <c r="Y69" s="27"/>
      <c r="Z69" s="26"/>
      <c r="AA69" s="25"/>
      <c r="AB69" s="36"/>
      <c r="AC69" s="36"/>
      <c r="AD69" s="36"/>
      <c r="AE69" s="24"/>
      <c r="AF69" s="24"/>
      <c r="AG69" s="24"/>
      <c r="AH69" s="39"/>
      <c r="AI69" s="23">
        <v>75</v>
      </c>
      <c r="AJ69" s="23">
        <f t="shared" si="8"/>
        <v>150</v>
      </c>
      <c r="AK69" s="23">
        <v>6</v>
      </c>
    </row>
    <row r="70" spans="1:37" ht="23.25" x14ac:dyDescent="0.25">
      <c r="A70" s="34">
        <v>3</v>
      </c>
      <c r="B70" s="38" t="s">
        <v>31</v>
      </c>
      <c r="C70" s="157" t="s">
        <v>169</v>
      </c>
      <c r="D70" s="16">
        <v>5</v>
      </c>
      <c r="E70" s="16">
        <v>5</v>
      </c>
      <c r="F70" s="16"/>
      <c r="G70" s="32"/>
      <c r="H70" s="32"/>
      <c r="I70" s="32"/>
      <c r="J70" s="32"/>
      <c r="K70" s="31"/>
      <c r="L70" s="31"/>
      <c r="M70" s="31"/>
      <c r="N70" s="31"/>
      <c r="O70" s="29"/>
      <c r="P70" s="29"/>
      <c r="Q70" s="29"/>
      <c r="R70" s="29"/>
      <c r="S70" s="28"/>
      <c r="T70" s="28"/>
      <c r="U70" s="28"/>
      <c r="V70" s="28"/>
      <c r="W70" s="27">
        <v>30</v>
      </c>
      <c r="X70" s="27" t="s">
        <v>7</v>
      </c>
      <c r="Y70" s="27"/>
      <c r="Z70" s="37">
        <v>5</v>
      </c>
      <c r="AA70" s="36"/>
      <c r="AB70" s="36"/>
      <c r="AC70" s="36"/>
      <c r="AD70" s="36"/>
      <c r="AE70" s="24"/>
      <c r="AF70" s="24"/>
      <c r="AG70" s="24"/>
      <c r="AH70" s="35"/>
      <c r="AI70" s="23">
        <v>75</v>
      </c>
      <c r="AJ70" s="23">
        <f t="shared" si="8"/>
        <v>125</v>
      </c>
      <c r="AK70" s="23">
        <v>5</v>
      </c>
    </row>
    <row r="71" spans="1:37" ht="23.25" x14ac:dyDescent="0.35">
      <c r="A71" s="34">
        <v>4</v>
      </c>
      <c r="B71" s="38" t="s">
        <v>30</v>
      </c>
      <c r="C71" s="157" t="s">
        <v>29</v>
      </c>
      <c r="D71" s="16">
        <v>5</v>
      </c>
      <c r="E71" s="16">
        <v>5</v>
      </c>
      <c r="F71" s="16"/>
      <c r="G71" s="32"/>
      <c r="H71" s="32"/>
      <c r="I71" s="32"/>
      <c r="J71" s="32"/>
      <c r="K71" s="31"/>
      <c r="L71" s="31"/>
      <c r="M71" s="31"/>
      <c r="N71" s="31"/>
      <c r="O71" s="14"/>
      <c r="P71" s="14"/>
      <c r="Q71" s="14"/>
      <c r="R71" s="14"/>
      <c r="S71" s="28"/>
      <c r="T71" s="28"/>
      <c r="U71" s="28"/>
      <c r="V71" s="28"/>
      <c r="W71" s="27">
        <v>30</v>
      </c>
      <c r="X71" s="27" t="s">
        <v>7</v>
      </c>
      <c r="Y71" s="27"/>
      <c r="Z71" s="27">
        <v>5</v>
      </c>
      <c r="AA71" s="50"/>
      <c r="AB71" s="50"/>
      <c r="AC71" s="50"/>
      <c r="AD71" s="50"/>
      <c r="AE71" s="24"/>
      <c r="AF71" s="24"/>
      <c r="AG71" s="24"/>
      <c r="AH71" s="39"/>
      <c r="AI71" s="23">
        <v>75</v>
      </c>
      <c r="AJ71" s="23">
        <f t="shared" si="8"/>
        <v>125</v>
      </c>
      <c r="AK71" s="23">
        <v>5</v>
      </c>
    </row>
    <row r="72" spans="1:37" ht="23.25" x14ac:dyDescent="0.35">
      <c r="A72" s="34">
        <v>5</v>
      </c>
      <c r="B72" s="38" t="s">
        <v>28</v>
      </c>
      <c r="C72" s="157" t="s">
        <v>27</v>
      </c>
      <c r="D72" s="16">
        <v>6</v>
      </c>
      <c r="E72" s="16">
        <v>6</v>
      </c>
      <c r="F72" s="16"/>
      <c r="G72" s="32"/>
      <c r="H72" s="32"/>
      <c r="I72" s="32"/>
      <c r="J72" s="32"/>
      <c r="K72" s="31"/>
      <c r="L72" s="31"/>
      <c r="M72" s="30"/>
      <c r="N72" s="30"/>
      <c r="O72" s="29"/>
      <c r="P72" s="29"/>
      <c r="Q72" s="29"/>
      <c r="R72" s="29"/>
      <c r="S72" s="28"/>
      <c r="T72" s="28"/>
      <c r="U72" s="28"/>
      <c r="V72" s="28"/>
      <c r="W72" s="27"/>
      <c r="X72" s="27"/>
      <c r="Y72" s="27"/>
      <c r="Z72" s="26"/>
      <c r="AA72" s="50">
        <v>30</v>
      </c>
      <c r="AB72" s="50" t="s">
        <v>7</v>
      </c>
      <c r="AC72" s="50"/>
      <c r="AD72" s="50">
        <v>5</v>
      </c>
      <c r="AE72" s="24"/>
      <c r="AF72" s="24"/>
      <c r="AG72" s="24"/>
      <c r="AH72" s="39"/>
      <c r="AI72" s="23">
        <v>75</v>
      </c>
      <c r="AJ72" s="23">
        <f t="shared" si="8"/>
        <v>125</v>
      </c>
      <c r="AK72" s="23">
        <v>5</v>
      </c>
    </row>
    <row r="73" spans="1:37" ht="23.25" x14ac:dyDescent="0.25">
      <c r="A73" s="34">
        <v>6</v>
      </c>
      <c r="B73" s="38" t="s">
        <v>26</v>
      </c>
      <c r="C73" s="157" t="s">
        <v>174</v>
      </c>
      <c r="D73" s="16">
        <v>7</v>
      </c>
      <c r="E73" s="16">
        <v>7</v>
      </c>
      <c r="F73" s="16"/>
      <c r="G73" s="32"/>
      <c r="H73" s="32"/>
      <c r="I73" s="32"/>
      <c r="J73" s="32"/>
      <c r="K73" s="31"/>
      <c r="L73" s="31"/>
      <c r="M73" s="31"/>
      <c r="N73" s="31"/>
      <c r="O73" s="29"/>
      <c r="P73" s="29"/>
      <c r="Q73" s="29"/>
      <c r="R73" s="29"/>
      <c r="S73" s="28"/>
      <c r="T73" s="28"/>
      <c r="U73" s="28"/>
      <c r="V73" s="28"/>
      <c r="W73" s="27"/>
      <c r="X73" s="27"/>
      <c r="Y73" s="27"/>
      <c r="Z73" s="37"/>
      <c r="AA73" s="25"/>
      <c r="AB73" s="25"/>
      <c r="AC73" s="25"/>
      <c r="AD73" s="25"/>
      <c r="AE73" s="24">
        <v>30</v>
      </c>
      <c r="AF73" s="24" t="s">
        <v>7</v>
      </c>
      <c r="AG73" s="24"/>
      <c r="AH73" s="35">
        <v>5</v>
      </c>
      <c r="AI73" s="23">
        <v>75</v>
      </c>
      <c r="AJ73" s="23">
        <f t="shared" si="8"/>
        <v>125</v>
      </c>
      <c r="AK73" s="23">
        <v>5</v>
      </c>
    </row>
    <row r="74" spans="1:37" ht="46.5" x14ac:dyDescent="0.25">
      <c r="A74" s="34">
        <v>7</v>
      </c>
      <c r="B74" s="38" t="s">
        <v>25</v>
      </c>
      <c r="C74" s="157" t="s">
        <v>170</v>
      </c>
      <c r="D74" s="23"/>
      <c r="E74" s="23" t="s">
        <v>23</v>
      </c>
      <c r="F74" s="23"/>
      <c r="G74" s="49"/>
      <c r="H74" s="49"/>
      <c r="I74" s="49"/>
      <c r="J74" s="49"/>
      <c r="K74" s="48"/>
      <c r="L74" s="48"/>
      <c r="M74" s="48"/>
      <c r="N74" s="48"/>
      <c r="O74" s="47"/>
      <c r="P74" s="47"/>
      <c r="Q74" s="47"/>
      <c r="R74" s="47"/>
      <c r="S74" s="46"/>
      <c r="T74" s="46"/>
      <c r="U74" s="46" t="s">
        <v>22</v>
      </c>
      <c r="V74" s="46">
        <v>5</v>
      </c>
      <c r="W74" s="45"/>
      <c r="X74" s="45"/>
      <c r="Y74" s="45" t="s">
        <v>22</v>
      </c>
      <c r="Z74" s="37">
        <v>6</v>
      </c>
      <c r="AA74" s="36"/>
      <c r="AB74" s="36"/>
      <c r="AC74" s="36" t="s">
        <v>22</v>
      </c>
      <c r="AD74" s="36">
        <v>5</v>
      </c>
      <c r="AE74" s="44"/>
      <c r="AF74" s="44"/>
      <c r="AG74" s="44"/>
      <c r="AH74" s="35"/>
      <c r="AI74" s="23">
        <v>450</v>
      </c>
      <c r="AJ74" s="23">
        <v>480</v>
      </c>
      <c r="AK74" s="23">
        <f>IF(SUM(J74,N74,R74,V74,Z74,AD74,AH74)=0,"",SUM(J74,N74,R74,V74,Z74,AD74,AH74))</f>
        <v>16</v>
      </c>
    </row>
    <row r="75" spans="1:37" ht="23.25" x14ac:dyDescent="0.25">
      <c r="A75" s="243" t="s">
        <v>6</v>
      </c>
      <c r="B75" s="244"/>
      <c r="C75" s="16"/>
      <c r="D75" s="16"/>
      <c r="E75" s="16"/>
      <c r="F75" s="16"/>
      <c r="G75" s="17">
        <f t="shared" ref="G75:AK75" si="9">SUM(G68:G74)</f>
        <v>0</v>
      </c>
      <c r="H75" s="17">
        <f t="shared" si="9"/>
        <v>0</v>
      </c>
      <c r="I75" s="17">
        <f t="shared" si="9"/>
        <v>0</v>
      </c>
      <c r="J75" s="17">
        <f t="shared" si="9"/>
        <v>0</v>
      </c>
      <c r="K75" s="17">
        <f t="shared" si="9"/>
        <v>0</v>
      </c>
      <c r="L75" s="17">
        <f t="shared" si="9"/>
        <v>0</v>
      </c>
      <c r="M75" s="17">
        <f t="shared" si="9"/>
        <v>0</v>
      </c>
      <c r="N75" s="17">
        <f t="shared" si="9"/>
        <v>0</v>
      </c>
      <c r="O75" s="17">
        <f t="shared" si="9"/>
        <v>0</v>
      </c>
      <c r="P75" s="17">
        <f t="shared" si="9"/>
        <v>0</v>
      </c>
      <c r="Q75" s="17">
        <f t="shared" si="9"/>
        <v>0</v>
      </c>
      <c r="R75" s="17">
        <f t="shared" si="9"/>
        <v>0</v>
      </c>
      <c r="S75" s="17">
        <f t="shared" si="9"/>
        <v>60</v>
      </c>
      <c r="T75" s="17">
        <f t="shared" si="9"/>
        <v>0</v>
      </c>
      <c r="U75" s="17">
        <f t="shared" si="9"/>
        <v>0</v>
      </c>
      <c r="V75" s="17">
        <f t="shared" si="9"/>
        <v>17</v>
      </c>
      <c r="W75" s="17">
        <f t="shared" si="9"/>
        <v>60</v>
      </c>
      <c r="X75" s="17">
        <f t="shared" si="9"/>
        <v>0</v>
      </c>
      <c r="Y75" s="17">
        <f t="shared" si="9"/>
        <v>0</v>
      </c>
      <c r="Z75" s="17">
        <f t="shared" si="9"/>
        <v>16</v>
      </c>
      <c r="AA75" s="17">
        <f t="shared" si="9"/>
        <v>30</v>
      </c>
      <c r="AB75" s="17">
        <f t="shared" si="9"/>
        <v>0</v>
      </c>
      <c r="AC75" s="17">
        <f t="shared" si="9"/>
        <v>0</v>
      </c>
      <c r="AD75" s="17">
        <f t="shared" si="9"/>
        <v>10</v>
      </c>
      <c r="AE75" s="17">
        <f t="shared" si="9"/>
        <v>30</v>
      </c>
      <c r="AF75" s="17">
        <f t="shared" si="9"/>
        <v>0</v>
      </c>
      <c r="AG75" s="17">
        <f t="shared" si="9"/>
        <v>0</v>
      </c>
      <c r="AH75" s="17">
        <f t="shared" si="9"/>
        <v>5</v>
      </c>
      <c r="AI75" s="17">
        <f t="shared" si="9"/>
        <v>900</v>
      </c>
      <c r="AJ75" s="17">
        <f t="shared" si="9"/>
        <v>1280</v>
      </c>
      <c r="AK75" s="17">
        <f t="shared" si="9"/>
        <v>48</v>
      </c>
    </row>
    <row r="76" spans="1:37" ht="48" customHeight="1" x14ac:dyDescent="0.25">
      <c r="A76" s="245" t="s">
        <v>21</v>
      </c>
      <c r="B76" s="248"/>
      <c r="C76" s="41" t="s">
        <v>13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247"/>
      <c r="AH76" s="247"/>
      <c r="AI76" s="247"/>
      <c r="AJ76" s="247"/>
      <c r="AK76" s="247"/>
    </row>
    <row r="77" spans="1:37" ht="23.25" x14ac:dyDescent="0.25">
      <c r="A77" s="34">
        <v>1</v>
      </c>
      <c r="B77" s="38" t="s">
        <v>20</v>
      </c>
      <c r="C77" s="157" t="s">
        <v>171</v>
      </c>
      <c r="D77" s="16">
        <v>5</v>
      </c>
      <c r="E77" s="16">
        <v>5</v>
      </c>
      <c r="F77" s="22"/>
      <c r="G77" s="32"/>
      <c r="H77" s="32"/>
      <c r="I77" s="32"/>
      <c r="J77" s="32"/>
      <c r="K77" s="31"/>
      <c r="L77" s="31"/>
      <c r="M77" s="31"/>
      <c r="N77" s="31"/>
      <c r="O77" s="29"/>
      <c r="P77" s="29"/>
      <c r="Q77" s="29"/>
      <c r="R77" s="29"/>
      <c r="S77" s="28"/>
      <c r="T77" s="28"/>
      <c r="U77" s="28"/>
      <c r="V77" s="28"/>
      <c r="W77" s="27">
        <v>30</v>
      </c>
      <c r="X77" s="27" t="s">
        <v>7</v>
      </c>
      <c r="Y77" s="27"/>
      <c r="Z77" s="37">
        <v>5</v>
      </c>
      <c r="AA77" s="36"/>
      <c r="AB77" s="36"/>
      <c r="AC77" s="36"/>
      <c r="AD77" s="36"/>
      <c r="AE77" s="24"/>
      <c r="AF77" s="24"/>
      <c r="AG77" s="24"/>
      <c r="AH77" s="35"/>
      <c r="AI77" s="23">
        <v>75</v>
      </c>
      <c r="AJ77" s="23">
        <f>25*AK77</f>
        <v>125</v>
      </c>
      <c r="AK77" s="23">
        <v>5</v>
      </c>
    </row>
    <row r="78" spans="1:37" ht="23.25" x14ac:dyDescent="0.25">
      <c r="A78" s="34">
        <v>2</v>
      </c>
      <c r="B78" s="38" t="s">
        <v>19</v>
      </c>
      <c r="C78" s="157" t="s">
        <v>18</v>
      </c>
      <c r="D78" s="16">
        <v>6</v>
      </c>
      <c r="E78" s="16">
        <v>6</v>
      </c>
      <c r="F78" s="16"/>
      <c r="G78" s="32"/>
      <c r="H78" s="32"/>
      <c r="I78" s="32"/>
      <c r="J78" s="32"/>
      <c r="K78" s="31"/>
      <c r="L78" s="31"/>
      <c r="M78" s="31"/>
      <c r="N78" s="31"/>
      <c r="O78" s="29"/>
      <c r="P78" s="29"/>
      <c r="Q78" s="29"/>
      <c r="R78" s="29"/>
      <c r="S78" s="28"/>
      <c r="T78" s="28"/>
      <c r="U78" s="28"/>
      <c r="V78" s="28"/>
      <c r="W78" s="27"/>
      <c r="X78" s="27"/>
      <c r="Y78" s="27"/>
      <c r="Z78" s="37"/>
      <c r="AA78" s="36">
        <v>30</v>
      </c>
      <c r="AB78" s="36" t="s">
        <v>7</v>
      </c>
      <c r="AC78" s="36"/>
      <c r="AD78" s="36">
        <v>5</v>
      </c>
      <c r="AE78" s="24"/>
      <c r="AF78" s="24"/>
      <c r="AG78" s="24"/>
      <c r="AH78" s="35"/>
      <c r="AI78" s="23">
        <v>75</v>
      </c>
      <c r="AJ78" s="23">
        <f>25*AK78</f>
        <v>125</v>
      </c>
      <c r="AK78" s="23">
        <v>5</v>
      </c>
    </row>
    <row r="79" spans="1:37" ht="23.25" x14ac:dyDescent="0.35">
      <c r="A79" s="34">
        <v>3</v>
      </c>
      <c r="B79" s="43" t="s">
        <v>17</v>
      </c>
      <c r="C79" s="157" t="s">
        <v>173</v>
      </c>
      <c r="D79" s="16">
        <v>6</v>
      </c>
      <c r="E79" s="16">
        <v>6</v>
      </c>
      <c r="F79" s="16"/>
      <c r="G79" s="32"/>
      <c r="H79" s="32"/>
      <c r="I79" s="32"/>
      <c r="J79" s="32"/>
      <c r="K79" s="31"/>
      <c r="L79" s="31"/>
      <c r="M79" s="31"/>
      <c r="N79" s="31"/>
      <c r="O79" s="14"/>
      <c r="P79" s="14"/>
      <c r="Q79" s="14"/>
      <c r="R79" s="14"/>
      <c r="S79" s="28"/>
      <c r="T79" s="28"/>
      <c r="U79" s="28"/>
      <c r="V79" s="28"/>
      <c r="W79" s="27"/>
      <c r="X79" s="27"/>
      <c r="Y79" s="27"/>
      <c r="Z79" s="37"/>
      <c r="AA79" s="36">
        <v>30</v>
      </c>
      <c r="AB79" s="36" t="s">
        <v>7</v>
      </c>
      <c r="AC79" s="36"/>
      <c r="AD79" s="36">
        <v>5</v>
      </c>
      <c r="AE79" s="24"/>
      <c r="AF79" s="24"/>
      <c r="AG79" s="24"/>
      <c r="AH79" s="35"/>
      <c r="AI79" s="23">
        <v>75</v>
      </c>
      <c r="AJ79" s="23">
        <f>25*AK79</f>
        <v>125</v>
      </c>
      <c r="AK79" s="23">
        <v>5</v>
      </c>
    </row>
    <row r="80" spans="1:37" ht="35.25" customHeight="1" x14ac:dyDescent="0.25">
      <c r="A80" s="34">
        <v>4</v>
      </c>
      <c r="B80" s="38" t="s">
        <v>16</v>
      </c>
      <c r="C80" s="157" t="s">
        <v>172</v>
      </c>
      <c r="D80" s="16">
        <v>7</v>
      </c>
      <c r="E80" s="16">
        <v>7</v>
      </c>
      <c r="F80" s="16"/>
      <c r="G80" s="32"/>
      <c r="H80" s="32"/>
      <c r="I80" s="32"/>
      <c r="J80" s="32"/>
      <c r="K80" s="30"/>
      <c r="L80" s="30"/>
      <c r="M80" s="30"/>
      <c r="N80" s="30"/>
      <c r="O80" s="14"/>
      <c r="P80" s="14"/>
      <c r="Q80" s="14"/>
      <c r="R80" s="14"/>
      <c r="S80" s="42"/>
      <c r="T80" s="42"/>
      <c r="U80" s="42"/>
      <c r="V80" s="42"/>
      <c r="W80" s="27"/>
      <c r="X80" s="27"/>
      <c r="Y80" s="27"/>
      <c r="Z80" s="37"/>
      <c r="AA80" s="36"/>
      <c r="AB80" s="36"/>
      <c r="AC80" s="36"/>
      <c r="AD80" s="36"/>
      <c r="AE80" s="24">
        <v>30</v>
      </c>
      <c r="AF80" s="24" t="s">
        <v>7</v>
      </c>
      <c r="AG80" s="24"/>
      <c r="AH80" s="35">
        <v>5</v>
      </c>
      <c r="AI80" s="23">
        <v>75</v>
      </c>
      <c r="AJ80" s="23">
        <f>25*AK80</f>
        <v>125</v>
      </c>
      <c r="AK80" s="23">
        <v>5</v>
      </c>
    </row>
    <row r="81" spans="1:40" ht="23.25" x14ac:dyDescent="0.25">
      <c r="A81" s="34">
        <v>5</v>
      </c>
      <c r="B81" s="38" t="s">
        <v>8</v>
      </c>
      <c r="C81" s="157" t="s">
        <v>194</v>
      </c>
      <c r="D81" s="16">
        <v>7</v>
      </c>
      <c r="E81" s="16">
        <v>7</v>
      </c>
      <c r="F81" s="16"/>
      <c r="G81" s="32"/>
      <c r="H81" s="32"/>
      <c r="I81" s="32"/>
      <c r="J81" s="32"/>
      <c r="K81" s="31"/>
      <c r="L81" s="31"/>
      <c r="M81" s="30"/>
      <c r="N81" s="30"/>
      <c r="O81" s="29"/>
      <c r="P81" s="29"/>
      <c r="Q81" s="29"/>
      <c r="R81" s="29"/>
      <c r="S81" s="28"/>
      <c r="T81" s="28"/>
      <c r="U81" s="28"/>
      <c r="V81" s="28"/>
      <c r="W81" s="27"/>
      <c r="X81" s="27"/>
      <c r="Y81" s="27"/>
      <c r="Z81" s="37"/>
      <c r="AA81" s="25"/>
      <c r="AB81" s="25"/>
      <c r="AC81" s="25"/>
      <c r="AD81" s="25"/>
      <c r="AE81" s="24">
        <v>30</v>
      </c>
      <c r="AF81" s="24" t="s">
        <v>7</v>
      </c>
      <c r="AG81" s="24"/>
      <c r="AH81" s="35">
        <v>5</v>
      </c>
      <c r="AI81" s="23">
        <v>75</v>
      </c>
      <c r="AJ81" s="23">
        <f>25*AK81</f>
        <v>125</v>
      </c>
      <c r="AK81" s="23">
        <v>5</v>
      </c>
    </row>
    <row r="82" spans="1:40" ht="23.25" x14ac:dyDescent="0.25">
      <c r="A82" s="243" t="s">
        <v>6</v>
      </c>
      <c r="B82" s="244"/>
      <c r="C82" s="16"/>
      <c r="D82" s="16"/>
      <c r="E82" s="16"/>
      <c r="F82" s="16"/>
      <c r="G82" s="17">
        <f t="shared" ref="G82:AK82" si="10">SUM(G77:G81)</f>
        <v>0</v>
      </c>
      <c r="H82" s="17">
        <f t="shared" si="10"/>
        <v>0</v>
      </c>
      <c r="I82" s="17">
        <f t="shared" si="10"/>
        <v>0</v>
      </c>
      <c r="J82" s="17">
        <f t="shared" si="10"/>
        <v>0</v>
      </c>
      <c r="K82" s="17">
        <f t="shared" si="10"/>
        <v>0</v>
      </c>
      <c r="L82" s="17">
        <f t="shared" si="10"/>
        <v>0</v>
      </c>
      <c r="M82" s="17">
        <f t="shared" si="10"/>
        <v>0</v>
      </c>
      <c r="N82" s="17">
        <f t="shared" si="10"/>
        <v>0</v>
      </c>
      <c r="O82" s="17">
        <f t="shared" si="10"/>
        <v>0</v>
      </c>
      <c r="P82" s="17">
        <f t="shared" si="10"/>
        <v>0</v>
      </c>
      <c r="Q82" s="17">
        <f t="shared" si="10"/>
        <v>0</v>
      </c>
      <c r="R82" s="17">
        <f t="shared" si="10"/>
        <v>0</v>
      </c>
      <c r="S82" s="17">
        <f t="shared" si="10"/>
        <v>0</v>
      </c>
      <c r="T82" s="17">
        <f t="shared" si="10"/>
        <v>0</v>
      </c>
      <c r="U82" s="17">
        <f t="shared" si="10"/>
        <v>0</v>
      </c>
      <c r="V82" s="17">
        <f t="shared" si="10"/>
        <v>0</v>
      </c>
      <c r="W82" s="17">
        <f t="shared" si="10"/>
        <v>30</v>
      </c>
      <c r="X82" s="17">
        <f t="shared" si="10"/>
        <v>0</v>
      </c>
      <c r="Y82" s="17">
        <f t="shared" si="10"/>
        <v>0</v>
      </c>
      <c r="Z82" s="17">
        <f t="shared" si="10"/>
        <v>5</v>
      </c>
      <c r="AA82" s="17">
        <f t="shared" si="10"/>
        <v>60</v>
      </c>
      <c r="AB82" s="17">
        <f t="shared" si="10"/>
        <v>0</v>
      </c>
      <c r="AC82" s="17">
        <f t="shared" si="10"/>
        <v>0</v>
      </c>
      <c r="AD82" s="17">
        <f t="shared" si="10"/>
        <v>10</v>
      </c>
      <c r="AE82" s="17">
        <f t="shared" si="10"/>
        <v>60</v>
      </c>
      <c r="AF82" s="17">
        <f t="shared" si="10"/>
        <v>0</v>
      </c>
      <c r="AG82" s="17">
        <f t="shared" si="10"/>
        <v>0</v>
      </c>
      <c r="AH82" s="17">
        <f t="shared" si="10"/>
        <v>10</v>
      </c>
      <c r="AI82" s="17">
        <f t="shared" si="10"/>
        <v>375</v>
      </c>
      <c r="AJ82" s="17">
        <f t="shared" si="10"/>
        <v>625</v>
      </c>
      <c r="AK82" s="17">
        <f t="shared" si="10"/>
        <v>25</v>
      </c>
    </row>
    <row r="83" spans="1:40" ht="57" customHeight="1" x14ac:dyDescent="0.25">
      <c r="A83" s="245" t="s">
        <v>14</v>
      </c>
      <c r="B83" s="248"/>
      <c r="C83" s="41" t="s">
        <v>13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247"/>
      <c r="AH83" s="247"/>
      <c r="AI83" s="247"/>
      <c r="AJ83" s="247"/>
      <c r="AK83" s="247"/>
    </row>
    <row r="84" spans="1:40" ht="23.25" x14ac:dyDescent="0.25">
      <c r="A84" s="34">
        <v>1</v>
      </c>
      <c r="B84" s="38" t="s">
        <v>12</v>
      </c>
      <c r="C84" s="157" t="s">
        <v>175</v>
      </c>
      <c r="D84" s="16">
        <v>5</v>
      </c>
      <c r="E84" s="16">
        <v>5</v>
      </c>
      <c r="F84" s="16"/>
      <c r="G84" s="32"/>
      <c r="H84" s="32"/>
      <c r="I84" s="32"/>
      <c r="J84" s="32"/>
      <c r="K84" s="31"/>
      <c r="L84" s="30"/>
      <c r="M84" s="30"/>
      <c r="N84" s="30"/>
      <c r="O84" s="29"/>
      <c r="P84" s="29"/>
      <c r="Q84" s="29"/>
      <c r="R84" s="29"/>
      <c r="S84" s="28"/>
      <c r="T84" s="28"/>
      <c r="U84" s="28"/>
      <c r="V84" s="28"/>
      <c r="W84" s="27">
        <v>30</v>
      </c>
      <c r="X84" s="27" t="s">
        <v>7</v>
      </c>
      <c r="Y84" s="27"/>
      <c r="Z84" s="27">
        <v>5</v>
      </c>
      <c r="AA84" s="25"/>
      <c r="AB84" s="25"/>
      <c r="AC84" s="25"/>
      <c r="AD84" s="25"/>
      <c r="AE84" s="24"/>
      <c r="AF84" s="24"/>
      <c r="AG84" s="24"/>
      <c r="AH84" s="39"/>
      <c r="AI84" s="23">
        <v>75</v>
      </c>
      <c r="AJ84" s="23">
        <f>25*AK84</f>
        <v>125</v>
      </c>
      <c r="AK84" s="23">
        <v>5</v>
      </c>
    </row>
    <row r="85" spans="1:40" ht="23.25" x14ac:dyDescent="0.25">
      <c r="A85" s="34">
        <v>2</v>
      </c>
      <c r="B85" s="38" t="s">
        <v>11</v>
      </c>
      <c r="C85" s="157" t="s">
        <v>176</v>
      </c>
      <c r="D85" s="16">
        <v>6</v>
      </c>
      <c r="E85" s="16">
        <v>6</v>
      </c>
      <c r="F85" s="22"/>
      <c r="G85" s="32"/>
      <c r="H85" s="32"/>
      <c r="I85" s="32"/>
      <c r="J85" s="32"/>
      <c r="K85" s="31"/>
      <c r="L85" s="30"/>
      <c r="M85" s="30"/>
      <c r="N85" s="30"/>
      <c r="O85" s="29"/>
      <c r="P85" s="29"/>
      <c r="Q85" s="29"/>
      <c r="R85" s="29"/>
      <c r="S85" s="28"/>
      <c r="T85" s="28"/>
      <c r="U85" s="28"/>
      <c r="V85" s="28"/>
      <c r="W85" s="27"/>
      <c r="X85" s="27"/>
      <c r="Y85" s="27"/>
      <c r="Z85" s="27"/>
      <c r="AA85" s="36">
        <v>30</v>
      </c>
      <c r="AB85" s="36" t="s">
        <v>7</v>
      </c>
      <c r="AC85" s="36"/>
      <c r="AD85" s="36">
        <v>5</v>
      </c>
      <c r="AE85" s="24"/>
      <c r="AF85" s="24"/>
      <c r="AG85" s="24"/>
      <c r="AH85" s="39"/>
      <c r="AI85" s="23">
        <v>75</v>
      </c>
      <c r="AJ85" s="23">
        <f>25*AK85</f>
        <v>125</v>
      </c>
      <c r="AK85" s="23">
        <v>5</v>
      </c>
    </row>
    <row r="86" spans="1:40" ht="23.25" x14ac:dyDescent="0.25">
      <c r="A86" s="34">
        <v>3</v>
      </c>
      <c r="B86" s="38" t="s">
        <v>10</v>
      </c>
      <c r="C86" s="157" t="s">
        <v>177</v>
      </c>
      <c r="D86" s="16">
        <v>6</v>
      </c>
      <c r="E86" s="16">
        <v>6</v>
      </c>
      <c r="F86" s="22"/>
      <c r="G86" s="32"/>
      <c r="H86" s="32"/>
      <c r="I86" s="32"/>
      <c r="J86" s="32"/>
      <c r="K86" s="31"/>
      <c r="L86" s="30"/>
      <c r="M86" s="30"/>
      <c r="N86" s="30"/>
      <c r="O86" s="29"/>
      <c r="P86" s="29"/>
      <c r="Q86" s="29"/>
      <c r="R86" s="29"/>
      <c r="S86" s="28"/>
      <c r="T86" s="28"/>
      <c r="U86" s="28"/>
      <c r="V86" s="28"/>
      <c r="W86" s="27"/>
      <c r="X86" s="27"/>
      <c r="Y86" s="27"/>
      <c r="Z86" s="27"/>
      <c r="AA86" s="36">
        <v>30</v>
      </c>
      <c r="AB86" s="36" t="s">
        <v>7</v>
      </c>
      <c r="AC86" s="36"/>
      <c r="AD86" s="36">
        <v>5</v>
      </c>
      <c r="AE86" s="24"/>
      <c r="AF86" s="24"/>
      <c r="AG86" s="24"/>
      <c r="AH86" s="39"/>
      <c r="AI86" s="23">
        <v>75</v>
      </c>
      <c r="AJ86" s="23">
        <f>25*AK86</f>
        <v>125</v>
      </c>
      <c r="AK86" s="23">
        <v>5</v>
      </c>
    </row>
    <row r="87" spans="1:40" ht="23.25" x14ac:dyDescent="0.25">
      <c r="A87" s="34">
        <v>4</v>
      </c>
      <c r="B87" s="38" t="s">
        <v>9</v>
      </c>
      <c r="C87" s="157" t="s">
        <v>178</v>
      </c>
      <c r="D87" s="16">
        <v>7</v>
      </c>
      <c r="E87" s="16">
        <v>7</v>
      </c>
      <c r="F87" s="16"/>
      <c r="G87" s="32"/>
      <c r="H87" s="32"/>
      <c r="I87" s="32"/>
      <c r="J87" s="32"/>
      <c r="K87" s="31"/>
      <c r="L87" s="30"/>
      <c r="M87" s="30"/>
      <c r="N87" s="30"/>
      <c r="O87" s="29"/>
      <c r="P87" s="29"/>
      <c r="Q87" s="29"/>
      <c r="R87" s="29"/>
      <c r="S87" s="28"/>
      <c r="T87" s="28"/>
      <c r="U87" s="28"/>
      <c r="V87" s="28"/>
      <c r="W87" s="27"/>
      <c r="X87" s="27"/>
      <c r="Y87" s="27"/>
      <c r="Z87" s="37"/>
      <c r="AA87" s="36"/>
      <c r="AB87" s="36"/>
      <c r="AC87" s="36"/>
      <c r="AD87" s="36"/>
      <c r="AE87" s="24">
        <v>30</v>
      </c>
      <c r="AF87" s="24" t="s">
        <v>7</v>
      </c>
      <c r="AG87" s="24"/>
      <c r="AH87" s="35">
        <v>5</v>
      </c>
      <c r="AI87" s="23">
        <v>75</v>
      </c>
      <c r="AJ87" s="23">
        <f>25*AK87</f>
        <v>125</v>
      </c>
      <c r="AK87" s="23">
        <v>5</v>
      </c>
    </row>
    <row r="88" spans="1:40" ht="23.25" x14ac:dyDescent="0.25">
      <c r="A88" s="34">
        <v>5</v>
      </c>
      <c r="B88" s="33" t="s">
        <v>15</v>
      </c>
      <c r="C88" s="157" t="s">
        <v>193</v>
      </c>
      <c r="D88" s="16">
        <v>7</v>
      </c>
      <c r="E88" s="16">
        <v>7</v>
      </c>
      <c r="F88" s="16"/>
      <c r="G88" s="32"/>
      <c r="H88" s="32"/>
      <c r="I88" s="32"/>
      <c r="J88" s="32"/>
      <c r="K88" s="31"/>
      <c r="L88" s="30"/>
      <c r="M88" s="30"/>
      <c r="N88" s="30"/>
      <c r="O88" s="29"/>
      <c r="P88" s="29"/>
      <c r="Q88" s="29"/>
      <c r="R88" s="29"/>
      <c r="S88" s="28"/>
      <c r="T88" s="28"/>
      <c r="U88" s="28"/>
      <c r="V88" s="28"/>
      <c r="W88" s="27"/>
      <c r="X88" s="27"/>
      <c r="Y88" s="27"/>
      <c r="Z88" s="26"/>
      <c r="AA88" s="25"/>
      <c r="AB88" s="25"/>
      <c r="AC88" s="25"/>
      <c r="AD88" s="25"/>
      <c r="AE88" s="24">
        <v>30</v>
      </c>
      <c r="AF88" s="24" t="s">
        <v>7</v>
      </c>
      <c r="AG88" s="24"/>
      <c r="AH88" s="24">
        <v>5</v>
      </c>
      <c r="AI88" s="23">
        <v>75</v>
      </c>
      <c r="AJ88" s="23">
        <f>25*AK88</f>
        <v>125</v>
      </c>
      <c r="AK88" s="23">
        <v>5</v>
      </c>
    </row>
    <row r="89" spans="1:40" ht="23.25" x14ac:dyDescent="0.25">
      <c r="A89" s="243" t="s">
        <v>6</v>
      </c>
      <c r="B89" s="244"/>
      <c r="C89" s="16"/>
      <c r="D89" s="16"/>
      <c r="E89" s="16"/>
      <c r="F89" s="22"/>
      <c r="G89" s="21">
        <v>0</v>
      </c>
      <c r="H89" s="21">
        <v>0</v>
      </c>
      <c r="I89" s="21">
        <v>0</v>
      </c>
      <c r="J89" s="21">
        <v>0</v>
      </c>
      <c r="K89" s="19">
        <v>0</v>
      </c>
      <c r="L89" s="19">
        <f>SUM(L85:L88)</f>
        <v>0</v>
      </c>
      <c r="M89" s="19">
        <f>SUM(M85:M88)</f>
        <v>0</v>
      </c>
      <c r="N89" s="19">
        <f>SUM(N85:N88)</f>
        <v>0</v>
      </c>
      <c r="O89" s="19">
        <v>0</v>
      </c>
      <c r="P89" s="19">
        <f>SUM(P85:P88)</f>
        <v>0</v>
      </c>
      <c r="Q89" s="19">
        <v>0</v>
      </c>
      <c r="R89" s="19">
        <f>SUM(R85:R88)</f>
        <v>0</v>
      </c>
      <c r="S89" s="19">
        <v>0</v>
      </c>
      <c r="T89" s="19">
        <f>SUM(T85:T88)</f>
        <v>0</v>
      </c>
      <c r="U89" s="19">
        <v>0</v>
      </c>
      <c r="V89" s="19">
        <f>SUM(V85:V88)</f>
        <v>0</v>
      </c>
      <c r="W89" s="19">
        <v>0</v>
      </c>
      <c r="X89" s="19">
        <f>SUM(X85:X88)</f>
        <v>0</v>
      </c>
      <c r="Y89" s="19">
        <f>SUM(Y85:Y88)</f>
        <v>0</v>
      </c>
      <c r="Z89" s="20">
        <f>SUM(Z85:Z88)</f>
        <v>0</v>
      </c>
      <c r="AA89" s="20">
        <v>0</v>
      </c>
      <c r="AB89" s="20">
        <f>SUM(AB85:AB88)</f>
        <v>0</v>
      </c>
      <c r="AC89" s="20">
        <v>0</v>
      </c>
      <c r="AD89" s="20">
        <f>SUM(AD85:AD88)</f>
        <v>10</v>
      </c>
      <c r="AE89" s="19">
        <v>60</v>
      </c>
      <c r="AF89" s="19">
        <f>SUM(AF85:AF88)</f>
        <v>0</v>
      </c>
      <c r="AG89" s="19">
        <f>SUM(AG85:AG88)</f>
        <v>0</v>
      </c>
      <c r="AH89" s="20">
        <f>SUM(AH85:AH88)</f>
        <v>10</v>
      </c>
      <c r="AI89" s="19">
        <f>SUM(AI85:AI88)</f>
        <v>300</v>
      </c>
      <c r="AJ89" s="19">
        <f>SUM(AJ84:AJ88)</f>
        <v>625</v>
      </c>
      <c r="AK89" s="19">
        <f>SUM(AK84:AK88)</f>
        <v>25</v>
      </c>
      <c r="AL89" s="3"/>
      <c r="AM89" s="3"/>
      <c r="AN89" s="3"/>
    </row>
    <row r="90" spans="1:40" ht="23.25" x14ac:dyDescent="0.25">
      <c r="A90" s="243" t="s">
        <v>5</v>
      </c>
      <c r="B90" s="244"/>
      <c r="C90" s="16"/>
      <c r="D90" s="16"/>
      <c r="E90" s="16"/>
      <c r="F90" s="16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3"/>
      <c r="AM90" s="3"/>
      <c r="AN90" s="3"/>
    </row>
    <row r="91" spans="1:40" ht="23.25" x14ac:dyDescent="0.25">
      <c r="A91" s="243" t="s">
        <v>5</v>
      </c>
      <c r="B91" s="244"/>
      <c r="C91" s="16"/>
      <c r="D91" s="16"/>
      <c r="E91" s="16"/>
      <c r="F91" s="16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8"/>
      <c r="AI91" s="17"/>
      <c r="AJ91" s="17"/>
      <c r="AK91" s="17"/>
      <c r="AL91" s="3"/>
      <c r="AM91" s="5"/>
      <c r="AN91" s="3"/>
    </row>
    <row r="92" spans="1:40" ht="23.25" x14ac:dyDescent="0.25">
      <c r="A92" s="243" t="s">
        <v>4</v>
      </c>
      <c r="B92" s="244"/>
      <c r="C92" s="16"/>
      <c r="D92" s="16"/>
      <c r="E92" s="16"/>
      <c r="F92" s="16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3" t="s">
        <v>3</v>
      </c>
      <c r="AM92" s="5"/>
      <c r="AN92" s="3"/>
    </row>
    <row r="93" spans="1:40" ht="23.25" x14ac:dyDescent="0.25">
      <c r="A93" s="251" t="s">
        <v>2</v>
      </c>
      <c r="B93" s="252"/>
      <c r="C93" s="16"/>
      <c r="D93" s="16"/>
      <c r="E93" s="16"/>
      <c r="F93" s="16"/>
      <c r="G93" s="12">
        <f t="shared" ref="G93:AK93" si="11">SUM(G27,G52,G57,G66,G82)</f>
        <v>182</v>
      </c>
      <c r="H93" s="12">
        <f t="shared" si="11"/>
        <v>60</v>
      </c>
      <c r="I93" s="12">
        <f t="shared" si="11"/>
        <v>0</v>
      </c>
      <c r="J93" s="13">
        <f t="shared" si="11"/>
        <v>30</v>
      </c>
      <c r="K93" s="14">
        <f t="shared" si="11"/>
        <v>137</v>
      </c>
      <c r="L93" s="14">
        <f t="shared" si="11"/>
        <v>150</v>
      </c>
      <c r="M93" s="14">
        <f t="shared" si="11"/>
        <v>0</v>
      </c>
      <c r="N93" s="13">
        <f t="shared" si="11"/>
        <v>30</v>
      </c>
      <c r="O93" s="12">
        <f t="shared" si="11"/>
        <v>135</v>
      </c>
      <c r="P93" s="12">
        <f t="shared" si="11"/>
        <v>60</v>
      </c>
      <c r="Q93" s="12">
        <f t="shared" si="11"/>
        <v>0</v>
      </c>
      <c r="R93" s="13">
        <f t="shared" si="11"/>
        <v>30</v>
      </c>
      <c r="S93" s="14">
        <f t="shared" si="11"/>
        <v>120</v>
      </c>
      <c r="T93" s="14">
        <f t="shared" si="11"/>
        <v>30</v>
      </c>
      <c r="U93" s="14">
        <f t="shared" si="11"/>
        <v>0</v>
      </c>
      <c r="V93" s="15">
        <f t="shared" si="11"/>
        <v>30</v>
      </c>
      <c r="W93" s="12">
        <f t="shared" si="11"/>
        <v>135</v>
      </c>
      <c r="X93" s="12">
        <f t="shared" si="11"/>
        <v>0</v>
      </c>
      <c r="Y93" s="12">
        <f t="shared" si="11"/>
        <v>0</v>
      </c>
      <c r="Z93" s="13">
        <f t="shared" si="11"/>
        <v>30</v>
      </c>
      <c r="AA93" s="14">
        <f t="shared" si="11"/>
        <v>135</v>
      </c>
      <c r="AB93" s="14">
        <f t="shared" si="11"/>
        <v>0</v>
      </c>
      <c r="AC93" s="14">
        <f t="shared" si="11"/>
        <v>0</v>
      </c>
      <c r="AD93" s="13">
        <f t="shared" si="11"/>
        <v>30</v>
      </c>
      <c r="AE93" s="12">
        <f t="shared" si="11"/>
        <v>120</v>
      </c>
      <c r="AF93" s="12">
        <f t="shared" si="11"/>
        <v>0</v>
      </c>
      <c r="AG93" s="12">
        <f t="shared" si="11"/>
        <v>0</v>
      </c>
      <c r="AH93" s="13">
        <f t="shared" si="11"/>
        <v>30</v>
      </c>
      <c r="AI93" s="162">
        <f>SUM(AI27,AI52,AI57,AI66,AI82)</f>
        <v>3019</v>
      </c>
      <c r="AJ93" s="162">
        <f>SUM(AJ27,AJ52,AJ57,AJ66,AJ82)</f>
        <v>5399</v>
      </c>
      <c r="AK93" s="162">
        <f t="shared" si="11"/>
        <v>210</v>
      </c>
      <c r="AL93" s="11">
        <f>AI93/AK93</f>
        <v>14.376190476190477</v>
      </c>
      <c r="AM93" s="5"/>
      <c r="AN93" s="3"/>
    </row>
    <row r="94" spans="1:40" ht="21.75" customHeight="1" x14ac:dyDescent="0.25">
      <c r="A94" s="253"/>
      <c r="B94" s="254"/>
      <c r="C94" s="254"/>
      <c r="D94" s="254"/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54"/>
      <c r="P94" s="254"/>
      <c r="Q94" s="254"/>
      <c r="R94" s="254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  <c r="AF94" s="254"/>
      <c r="AG94" s="255"/>
      <c r="AL94" s="3" t="s">
        <v>1</v>
      </c>
      <c r="AM94" s="5"/>
      <c r="AN94" s="3"/>
    </row>
    <row r="95" spans="1:40" ht="26.25" x14ac:dyDescent="0.4">
      <c r="A95" s="249"/>
      <c r="B95" s="249"/>
      <c r="C95" s="9"/>
      <c r="D95" s="9"/>
      <c r="E95" s="9"/>
      <c r="F95" s="9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9"/>
      <c r="AF95" s="9"/>
      <c r="AG95" s="9"/>
      <c r="AH95" s="163"/>
      <c r="AI95" s="164"/>
      <c r="AL95" s="7">
        <f>SUM(AJ93)/AK93</f>
        <v>25.709523809523809</v>
      </c>
      <c r="AM95" s="5"/>
      <c r="AN95" s="3"/>
    </row>
    <row r="96" spans="1:40" ht="44.25" customHeight="1" x14ac:dyDescent="0.5">
      <c r="B96" s="8" t="s">
        <v>0</v>
      </c>
      <c r="C96" s="6"/>
      <c r="D96" s="6"/>
      <c r="E96" s="6"/>
      <c r="F96" s="6"/>
      <c r="G96" s="7">
        <f>SUM(G93:I93)</f>
        <v>242</v>
      </c>
      <c r="H96" s="7"/>
      <c r="I96" s="7"/>
      <c r="J96" s="7"/>
      <c r="K96" s="7">
        <f>SUM(K93:M93)</f>
        <v>287</v>
      </c>
      <c r="L96" s="7"/>
      <c r="M96" s="7"/>
      <c r="N96" s="7"/>
      <c r="O96" s="7">
        <f>SUM(O93:Q93)</f>
        <v>195</v>
      </c>
      <c r="P96" s="7"/>
      <c r="Q96" s="7"/>
      <c r="R96" s="7"/>
      <c r="S96" s="7">
        <f>SUM(S93:U93)</f>
        <v>150</v>
      </c>
      <c r="T96" s="7"/>
      <c r="U96" s="7"/>
      <c r="V96" s="7"/>
      <c r="W96" s="7">
        <f>SUM(W93:Y93)</f>
        <v>135</v>
      </c>
      <c r="X96" s="7"/>
      <c r="Y96" s="7"/>
      <c r="Z96" s="7"/>
      <c r="AA96" s="7">
        <f>SUM(AA93:AC93)</f>
        <v>135</v>
      </c>
      <c r="AB96" s="7"/>
      <c r="AC96" s="7"/>
      <c r="AD96" s="7"/>
      <c r="AE96" s="7">
        <f>SUM(AE93:AG93)</f>
        <v>120</v>
      </c>
      <c r="AF96" s="6"/>
      <c r="AG96" s="6"/>
      <c r="AH96" s="165" t="s">
        <v>192</v>
      </c>
      <c r="AI96" s="165"/>
      <c r="AJ96" s="182">
        <f>(AI93-AI74)</f>
        <v>2569</v>
      </c>
      <c r="AK96" s="3"/>
      <c r="AL96" s="5"/>
      <c r="AM96" s="5"/>
      <c r="AN96" s="3"/>
    </row>
    <row r="97" spans="1:40" x14ac:dyDescent="0.25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spans="1:40" ht="23.25" x14ac:dyDescent="0.25">
      <c r="A98" s="250"/>
      <c r="B98" s="250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spans="1:40" x14ac:dyDescent="0.25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</sheetData>
  <mergeCells count="60">
    <mergeCell ref="A95:B95"/>
    <mergeCell ref="A98:B98"/>
    <mergeCell ref="A89:B89"/>
    <mergeCell ref="A90:B90"/>
    <mergeCell ref="A91:B91"/>
    <mergeCell ref="A92:B92"/>
    <mergeCell ref="A93:B93"/>
    <mergeCell ref="A94:AG94"/>
    <mergeCell ref="A75:B75"/>
    <mergeCell ref="A76:B76"/>
    <mergeCell ref="AG76:AK76"/>
    <mergeCell ref="A82:B82"/>
    <mergeCell ref="A83:B83"/>
    <mergeCell ref="AG83:AK83"/>
    <mergeCell ref="A57:B57"/>
    <mergeCell ref="A58:B58"/>
    <mergeCell ref="AG58:AK58"/>
    <mergeCell ref="A66:B66"/>
    <mergeCell ref="A67:B67"/>
    <mergeCell ref="AG67:AK67"/>
    <mergeCell ref="AJ19:AJ23"/>
    <mergeCell ref="A27:B27"/>
    <mergeCell ref="A28:B28"/>
    <mergeCell ref="A52:B52"/>
    <mergeCell ref="A53:B53"/>
    <mergeCell ref="AG53:AK53"/>
    <mergeCell ref="AI19:AI23"/>
    <mergeCell ref="A14:A17"/>
    <mergeCell ref="A18:A23"/>
    <mergeCell ref="E19:E23"/>
    <mergeCell ref="L19:L23"/>
    <mergeCell ref="N19:N23"/>
    <mergeCell ref="AA7:AD7"/>
    <mergeCell ref="AE7:AH7"/>
    <mergeCell ref="A9:B9"/>
    <mergeCell ref="AG9:AK9"/>
    <mergeCell ref="A12:A13"/>
    <mergeCell ref="E12:E13"/>
    <mergeCell ref="AA12:AA13"/>
    <mergeCell ref="AD12:AD13"/>
    <mergeCell ref="G7:J7"/>
    <mergeCell ref="K7:N7"/>
    <mergeCell ref="O7:R7"/>
    <mergeCell ref="S7:V7"/>
    <mergeCell ref="A1:AG1"/>
    <mergeCell ref="G2:T2"/>
    <mergeCell ref="B3:U3"/>
    <mergeCell ref="AF5:AK5"/>
    <mergeCell ref="A6:A8"/>
    <mergeCell ref="B6:B8"/>
    <mergeCell ref="C6:C8"/>
    <mergeCell ref="D6:F7"/>
    <mergeCell ref="G6:N6"/>
    <mergeCell ref="O6:V6"/>
    <mergeCell ref="W6:AD6"/>
    <mergeCell ref="AE6:AH6"/>
    <mergeCell ref="AI6:AI8"/>
    <mergeCell ref="AJ6:AJ8"/>
    <mergeCell ref="AK6:AK8"/>
    <mergeCell ref="W7:Z7"/>
  </mergeCells>
  <conditionalFormatting sqref="AI54:AI56 AK54:AK56 AI10:AK26 AI59:AI65 AK59:AK65 AI68 AK68 AI74:AK74 AK81 AI81 AK77 AI77 AI79 AK79 AI85:AI88 AK85:AK88 AK70:AK73 AI70:AI73 AI29:AK49">
    <cfRule type="cellIs" dxfId="7" priority="7" stopIfTrue="1" operator="equal">
      <formula>0</formula>
    </cfRule>
  </conditionalFormatting>
  <conditionalFormatting sqref="AI80 AK80">
    <cfRule type="cellIs" dxfId="6" priority="6" stopIfTrue="1" operator="equal">
      <formula>0</formula>
    </cfRule>
  </conditionalFormatting>
  <conditionalFormatting sqref="AI78 AK78">
    <cfRule type="cellIs" dxfId="5" priority="5" stopIfTrue="1" operator="equal">
      <formula>0</formula>
    </cfRule>
  </conditionalFormatting>
  <conditionalFormatting sqref="AI84 AK84">
    <cfRule type="cellIs" dxfId="4" priority="4" stopIfTrue="1" operator="equal">
      <formula>0</formula>
    </cfRule>
  </conditionalFormatting>
  <conditionalFormatting sqref="AK69 AI69">
    <cfRule type="cellIs" dxfId="3" priority="3" stopIfTrue="1" operator="equal">
      <formula>0</formula>
    </cfRule>
  </conditionalFormatting>
  <conditionalFormatting sqref="AI50:AK50">
    <cfRule type="cellIs" dxfId="2" priority="2" stopIfTrue="1" operator="equal">
      <formula>0</formula>
    </cfRule>
  </conditionalFormatting>
  <conditionalFormatting sqref="AI51:AK51">
    <cfRule type="cellIs" dxfId="1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2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8"/>
  <sheetViews>
    <sheetView tabSelected="1" zoomScale="60" zoomScaleNormal="60" workbookViewId="0">
      <selection sqref="A1:AG1"/>
    </sheetView>
  </sheetViews>
  <sheetFormatPr defaultRowHeight="15" x14ac:dyDescent="0.25"/>
  <cols>
    <col min="1" max="1" width="9.140625" style="2"/>
    <col min="2" max="2" width="69.42578125" style="1" customWidth="1"/>
    <col min="3" max="3" width="25.140625" style="1" customWidth="1"/>
    <col min="4" max="4" width="9.140625" style="1"/>
    <col min="5" max="5" width="12.7109375" style="1" customWidth="1"/>
    <col min="6" max="6" width="9.140625" style="1"/>
    <col min="7" max="7" width="13.5703125" style="1" customWidth="1"/>
    <col min="8" max="8" width="11.140625" style="1" customWidth="1"/>
    <col min="9" max="9" width="9.140625" style="1" customWidth="1"/>
    <col min="10" max="11" width="9.140625" style="1"/>
    <col min="12" max="12" width="11.42578125" style="1" bestFit="1" customWidth="1"/>
    <col min="13" max="15" width="9.140625" style="1"/>
    <col min="16" max="16" width="11.42578125" style="1" customWidth="1"/>
    <col min="17" max="19" width="9.140625" style="1"/>
    <col min="20" max="20" width="12.5703125" style="1" customWidth="1"/>
    <col min="21" max="23" width="9.140625" style="1"/>
    <col min="24" max="24" width="12" style="1" customWidth="1"/>
    <col min="25" max="28" width="9.140625" style="1"/>
    <col min="29" max="29" width="14.85546875" style="1" customWidth="1"/>
    <col min="30" max="30" width="9.140625" style="1"/>
    <col min="31" max="31" width="10.85546875" style="1" customWidth="1"/>
    <col min="32" max="32" width="11" style="1" customWidth="1"/>
    <col min="33" max="33" width="10.140625" style="1" customWidth="1"/>
    <col min="34" max="34" width="9.140625" style="1"/>
    <col min="35" max="35" width="11.5703125" style="1" customWidth="1"/>
    <col min="36" max="36" width="11.85546875" style="1" customWidth="1"/>
    <col min="37" max="37" width="14.28515625" style="1" customWidth="1"/>
    <col min="38" max="38" width="20.140625" style="1" bestFit="1" customWidth="1"/>
    <col min="39" max="16384" width="9.140625" style="1"/>
  </cols>
  <sheetData>
    <row r="1" spans="1:37" ht="61.5" customHeight="1" x14ac:dyDescent="0.5">
      <c r="A1" s="187" t="s">
        <v>208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7" s="144" customFormat="1" ht="57.75" customHeight="1" x14ac:dyDescent="0.5">
      <c r="A2" s="147"/>
      <c r="B2" s="146" t="s">
        <v>151</v>
      </c>
      <c r="C2" s="146"/>
      <c r="D2" s="146"/>
      <c r="E2" s="146"/>
      <c r="F2" s="146"/>
      <c r="G2" s="188" t="s">
        <v>150</v>
      </c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5"/>
      <c r="AI2" s="145"/>
      <c r="AJ2" s="145"/>
      <c r="AK2" s="145"/>
    </row>
    <row r="3" spans="1:37" ht="31.5" x14ac:dyDescent="0.5">
      <c r="A3" s="143"/>
      <c r="B3" s="189" t="s">
        <v>207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</row>
    <row r="4" spans="1:37" ht="47.25" thickBot="1" x14ac:dyDescent="0.4">
      <c r="A4" s="141"/>
      <c r="B4" s="140" t="s">
        <v>149</v>
      </c>
      <c r="C4" s="139" t="s">
        <v>123</v>
      </c>
      <c r="D4" s="138" t="s">
        <v>148</v>
      </c>
      <c r="E4" s="137" t="s">
        <v>122</v>
      </c>
      <c r="F4" s="136" t="s">
        <v>147</v>
      </c>
      <c r="G4" s="135" t="s">
        <v>121</v>
      </c>
      <c r="H4" s="134" t="s">
        <v>146</v>
      </c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</row>
    <row r="5" spans="1:37" ht="23.25" customHeight="1" x14ac:dyDescent="0.25">
      <c r="A5" s="132"/>
      <c r="B5" s="131"/>
      <c r="C5" s="131"/>
      <c r="D5" s="131"/>
      <c r="E5" s="131"/>
      <c r="F5" s="130"/>
      <c r="G5" s="129" t="s">
        <v>145</v>
      </c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90"/>
      <c r="AG5" s="190"/>
      <c r="AH5" s="190"/>
      <c r="AI5" s="190"/>
      <c r="AJ5" s="190"/>
      <c r="AK5" s="191"/>
    </row>
    <row r="6" spans="1:37" ht="23.25" customHeight="1" x14ac:dyDescent="0.25">
      <c r="A6" s="192" t="s">
        <v>144</v>
      </c>
      <c r="B6" s="194" t="s">
        <v>143</v>
      </c>
      <c r="C6" s="196" t="s">
        <v>142</v>
      </c>
      <c r="D6" s="198" t="s">
        <v>141</v>
      </c>
      <c r="E6" s="198"/>
      <c r="F6" s="198"/>
      <c r="G6" s="199" t="s">
        <v>140</v>
      </c>
      <c r="H6" s="199"/>
      <c r="I6" s="199"/>
      <c r="J6" s="199"/>
      <c r="K6" s="199"/>
      <c r="L6" s="199"/>
      <c r="M6" s="199"/>
      <c r="N6" s="199"/>
      <c r="O6" s="200" t="s">
        <v>139</v>
      </c>
      <c r="P6" s="200"/>
      <c r="Q6" s="200"/>
      <c r="R6" s="200"/>
      <c r="S6" s="200"/>
      <c r="T6" s="200"/>
      <c r="U6" s="200"/>
      <c r="V6" s="200"/>
      <c r="W6" s="201" t="s">
        <v>138</v>
      </c>
      <c r="X6" s="202"/>
      <c r="Y6" s="202"/>
      <c r="Z6" s="202"/>
      <c r="AA6" s="202"/>
      <c r="AB6" s="202"/>
      <c r="AC6" s="202"/>
      <c r="AD6" s="203"/>
      <c r="AE6" s="201" t="s">
        <v>137</v>
      </c>
      <c r="AF6" s="202"/>
      <c r="AG6" s="202"/>
      <c r="AH6" s="202"/>
      <c r="AI6" s="196" t="s">
        <v>136</v>
      </c>
      <c r="AJ6" s="196" t="s">
        <v>135</v>
      </c>
      <c r="AK6" s="196" t="s">
        <v>134</v>
      </c>
    </row>
    <row r="7" spans="1:37" ht="23.25" customHeight="1" x14ac:dyDescent="0.35">
      <c r="A7" s="192"/>
      <c r="B7" s="194"/>
      <c r="C7" s="197"/>
      <c r="D7" s="198"/>
      <c r="E7" s="198"/>
      <c r="F7" s="198"/>
      <c r="G7" s="216" t="s">
        <v>133</v>
      </c>
      <c r="H7" s="217"/>
      <c r="I7" s="217"/>
      <c r="J7" s="218"/>
      <c r="K7" s="219" t="s">
        <v>132</v>
      </c>
      <c r="L7" s="220"/>
      <c r="M7" s="220"/>
      <c r="N7" s="221"/>
      <c r="O7" s="222" t="s">
        <v>131</v>
      </c>
      <c r="P7" s="223"/>
      <c r="Q7" s="223"/>
      <c r="R7" s="224"/>
      <c r="S7" s="225" t="s">
        <v>130</v>
      </c>
      <c r="T7" s="226"/>
      <c r="U7" s="226"/>
      <c r="V7" s="227"/>
      <c r="W7" s="201" t="s">
        <v>129</v>
      </c>
      <c r="X7" s="202"/>
      <c r="Y7" s="202"/>
      <c r="Z7" s="203"/>
      <c r="AA7" s="205" t="s">
        <v>128</v>
      </c>
      <c r="AB7" s="206"/>
      <c r="AC7" s="206"/>
      <c r="AD7" s="207"/>
      <c r="AE7" s="201" t="s">
        <v>127</v>
      </c>
      <c r="AF7" s="202"/>
      <c r="AG7" s="202"/>
      <c r="AH7" s="203"/>
      <c r="AI7" s="197"/>
      <c r="AJ7" s="197"/>
      <c r="AK7" s="197"/>
    </row>
    <row r="8" spans="1:37" ht="24" thickBot="1" x14ac:dyDescent="0.3">
      <c r="A8" s="193"/>
      <c r="B8" s="195"/>
      <c r="C8" s="197"/>
      <c r="D8" s="127" t="s">
        <v>126</v>
      </c>
      <c r="E8" s="127" t="s">
        <v>125</v>
      </c>
      <c r="F8" s="127" t="s">
        <v>124</v>
      </c>
      <c r="G8" s="126" t="s">
        <v>123</v>
      </c>
      <c r="H8" s="126" t="s">
        <v>122</v>
      </c>
      <c r="I8" s="126" t="s">
        <v>121</v>
      </c>
      <c r="J8" s="126" t="s">
        <v>120</v>
      </c>
      <c r="K8" s="125" t="s">
        <v>123</v>
      </c>
      <c r="L8" s="125" t="s">
        <v>122</v>
      </c>
      <c r="M8" s="125" t="s">
        <v>121</v>
      </c>
      <c r="N8" s="125" t="s">
        <v>120</v>
      </c>
      <c r="O8" s="123" t="s">
        <v>123</v>
      </c>
      <c r="P8" s="123" t="s">
        <v>122</v>
      </c>
      <c r="Q8" s="123" t="s">
        <v>121</v>
      </c>
      <c r="R8" s="123" t="s">
        <v>120</v>
      </c>
      <c r="S8" s="124" t="s">
        <v>123</v>
      </c>
      <c r="T8" s="124" t="s">
        <v>122</v>
      </c>
      <c r="U8" s="124" t="s">
        <v>121</v>
      </c>
      <c r="V8" s="124" t="s">
        <v>120</v>
      </c>
      <c r="W8" s="123" t="s">
        <v>123</v>
      </c>
      <c r="X8" s="123" t="s">
        <v>122</v>
      </c>
      <c r="Y8" s="123" t="s">
        <v>121</v>
      </c>
      <c r="Z8" s="123" t="s">
        <v>120</v>
      </c>
      <c r="AA8" s="123" t="s">
        <v>123</v>
      </c>
      <c r="AB8" s="123" t="s">
        <v>122</v>
      </c>
      <c r="AC8" s="123" t="s">
        <v>121</v>
      </c>
      <c r="AD8" s="123" t="s">
        <v>120</v>
      </c>
      <c r="AE8" s="123" t="s">
        <v>123</v>
      </c>
      <c r="AF8" s="123" t="s">
        <v>122</v>
      </c>
      <c r="AG8" s="123" t="s">
        <v>121</v>
      </c>
      <c r="AH8" s="123" t="s">
        <v>120</v>
      </c>
      <c r="AI8" s="204"/>
      <c r="AJ8" s="204"/>
      <c r="AK8" s="204"/>
    </row>
    <row r="9" spans="1:37" ht="23.25" x14ac:dyDescent="0.25">
      <c r="A9" s="208" t="s">
        <v>119</v>
      </c>
      <c r="B9" s="209"/>
      <c r="C9" s="41" t="s">
        <v>118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210"/>
      <c r="AH9" s="210"/>
      <c r="AI9" s="210"/>
      <c r="AJ9" s="210"/>
      <c r="AK9" s="210"/>
    </row>
    <row r="10" spans="1:37" ht="29.25" customHeight="1" x14ac:dyDescent="0.25">
      <c r="A10" s="63">
        <v>1</v>
      </c>
      <c r="B10" s="118" t="s">
        <v>117</v>
      </c>
      <c r="C10" s="157" t="s">
        <v>116</v>
      </c>
      <c r="D10" s="97">
        <v>4</v>
      </c>
      <c r="E10" s="23" t="s">
        <v>115</v>
      </c>
      <c r="G10" s="49"/>
      <c r="H10" s="49">
        <v>20</v>
      </c>
      <c r="I10" s="49"/>
      <c r="J10" s="111">
        <v>2</v>
      </c>
      <c r="K10" s="48"/>
      <c r="L10" s="48">
        <v>20</v>
      </c>
      <c r="M10" s="48"/>
      <c r="N10" s="48">
        <v>2</v>
      </c>
      <c r="O10" s="47"/>
      <c r="P10" s="47">
        <v>20</v>
      </c>
      <c r="Q10" s="47"/>
      <c r="R10" s="47">
        <v>2</v>
      </c>
      <c r="S10" s="46"/>
      <c r="T10" s="46">
        <v>30</v>
      </c>
      <c r="U10" s="46"/>
      <c r="V10" s="46">
        <v>3</v>
      </c>
      <c r="W10" s="45"/>
      <c r="X10" s="45"/>
      <c r="Y10" s="45"/>
      <c r="Z10" s="37"/>
      <c r="AA10" s="36"/>
      <c r="AB10" s="36"/>
      <c r="AC10" s="36"/>
      <c r="AD10" s="36"/>
      <c r="AE10" s="44"/>
      <c r="AF10" s="44"/>
      <c r="AG10" s="44"/>
      <c r="AH10" s="35"/>
      <c r="AI10" s="23">
        <v>90</v>
      </c>
      <c r="AJ10" s="23">
        <f>25*AK10</f>
        <v>225</v>
      </c>
      <c r="AK10" s="23">
        <f>IF(SUM(J10,N10,R10,V10,Z10,AD10,AH10)=0,"",SUM(J10,N10,R10,V10,Z10,AD10,AH10))</f>
        <v>9</v>
      </c>
    </row>
    <row r="11" spans="1:37" ht="23.25" x14ac:dyDescent="0.25">
      <c r="A11" s="120">
        <v>2</v>
      </c>
      <c r="B11" s="118" t="s">
        <v>114</v>
      </c>
      <c r="C11" s="157" t="s">
        <v>113</v>
      </c>
      <c r="D11" s="97"/>
      <c r="E11" s="23">
        <v>2</v>
      </c>
      <c r="F11" s="23"/>
      <c r="G11" s="49"/>
      <c r="H11" s="49"/>
      <c r="I11" s="49"/>
      <c r="J11" s="111"/>
      <c r="K11" s="48"/>
      <c r="L11" s="48">
        <v>20</v>
      </c>
      <c r="M11" s="48"/>
      <c r="N11" s="48">
        <v>1</v>
      </c>
      <c r="O11" s="47"/>
      <c r="P11" s="47"/>
      <c r="Q11" s="47"/>
      <c r="R11" s="47"/>
      <c r="S11" s="46"/>
      <c r="T11" s="46"/>
      <c r="U11" s="46"/>
      <c r="V11" s="46"/>
      <c r="W11" s="45"/>
      <c r="X11" s="45"/>
      <c r="Y11" s="45"/>
      <c r="Z11" s="37"/>
      <c r="AA11" s="36"/>
      <c r="AB11" s="36"/>
      <c r="AC11" s="36"/>
      <c r="AD11" s="36"/>
      <c r="AE11" s="44"/>
      <c r="AF11" s="44"/>
      <c r="AG11" s="44"/>
      <c r="AH11" s="35"/>
      <c r="AI11" s="23">
        <v>20</v>
      </c>
      <c r="AJ11" s="23">
        <v>30</v>
      </c>
      <c r="AK11" s="23">
        <f>IF(SUM(J11,N11,R11,V11,Z11,AD11,AH11)=0,"",SUM(J11,N11,R11,V11,Z11,AD11,AH11))</f>
        <v>1</v>
      </c>
    </row>
    <row r="12" spans="1:37" ht="23.25" x14ac:dyDescent="0.25">
      <c r="A12" s="211">
        <v>3</v>
      </c>
      <c r="B12" s="118" t="s">
        <v>112</v>
      </c>
      <c r="C12" s="158" t="s">
        <v>197</v>
      </c>
      <c r="D12" s="97"/>
      <c r="E12" s="196">
        <v>6</v>
      </c>
      <c r="F12" s="23"/>
      <c r="G12" s="49"/>
      <c r="H12" s="49"/>
      <c r="I12" s="49"/>
      <c r="J12" s="111"/>
      <c r="K12" s="48"/>
      <c r="L12" s="48"/>
      <c r="M12" s="48"/>
      <c r="N12" s="48"/>
      <c r="O12" s="47"/>
      <c r="P12" s="47"/>
      <c r="Q12" s="47"/>
      <c r="R12" s="47"/>
      <c r="S12" s="46"/>
      <c r="T12" s="46"/>
      <c r="U12" s="46"/>
      <c r="V12" s="46"/>
      <c r="W12" s="45"/>
      <c r="X12" s="45"/>
      <c r="Y12" s="45"/>
      <c r="Z12" s="37"/>
      <c r="AA12" s="214">
        <v>10</v>
      </c>
      <c r="AB12" s="36"/>
      <c r="AC12" s="36"/>
      <c r="AD12" s="214">
        <v>1</v>
      </c>
      <c r="AE12" s="44"/>
      <c r="AF12" s="44"/>
      <c r="AG12" s="44"/>
      <c r="AH12" s="35"/>
      <c r="AI12" s="153">
        <v>10</v>
      </c>
      <c r="AJ12" s="106"/>
      <c r="AK12" s="153"/>
    </row>
    <row r="13" spans="1:37" ht="23.25" x14ac:dyDescent="0.25">
      <c r="A13" s="212"/>
      <c r="B13" s="118" t="s">
        <v>111</v>
      </c>
      <c r="C13" s="159" t="s">
        <v>198</v>
      </c>
      <c r="D13" s="97"/>
      <c r="E13" s="213"/>
      <c r="F13" s="23"/>
      <c r="G13" s="49"/>
      <c r="H13" s="49"/>
      <c r="I13" s="49"/>
      <c r="J13" s="111"/>
      <c r="K13" s="48"/>
      <c r="L13" s="48"/>
      <c r="M13" s="48"/>
      <c r="N13" s="48"/>
      <c r="O13" s="47"/>
      <c r="P13" s="47"/>
      <c r="Q13" s="47"/>
      <c r="R13" s="47"/>
      <c r="S13" s="46"/>
      <c r="T13" s="46"/>
      <c r="U13" s="46"/>
      <c r="V13" s="46"/>
      <c r="W13" s="45"/>
      <c r="X13" s="45"/>
      <c r="Y13" s="45"/>
      <c r="Z13" s="37"/>
      <c r="AA13" s="215"/>
      <c r="AB13" s="36"/>
      <c r="AC13" s="36"/>
      <c r="AD13" s="215"/>
      <c r="AE13" s="44"/>
      <c r="AF13" s="44"/>
      <c r="AG13" s="44"/>
      <c r="AH13" s="35"/>
      <c r="AI13" s="101"/>
      <c r="AJ13" s="155">
        <v>25</v>
      </c>
      <c r="AK13" s="155">
        <f>IF(SUM(J13,N13,R13,V13,Z13,AD12,AH13)=0,"",SUM(J13,N13,R13,V13,Z13,AD12,AH13))</f>
        <v>1</v>
      </c>
    </row>
    <row r="14" spans="1:37" ht="46.5" x14ac:dyDescent="0.35">
      <c r="A14" s="211">
        <v>4</v>
      </c>
      <c r="B14" s="117" t="s">
        <v>110</v>
      </c>
      <c r="C14" s="160"/>
      <c r="D14" s="97"/>
      <c r="E14" s="23"/>
      <c r="F14" s="23"/>
      <c r="G14" s="49"/>
      <c r="H14" s="49"/>
      <c r="I14" s="49"/>
      <c r="J14" s="111"/>
      <c r="K14" s="48"/>
      <c r="L14" s="48"/>
      <c r="M14" s="48"/>
      <c r="N14" s="48"/>
      <c r="O14" s="47"/>
      <c r="P14" s="47"/>
      <c r="Q14" s="47"/>
      <c r="R14" s="47"/>
      <c r="S14" s="46"/>
      <c r="T14" s="46"/>
      <c r="U14" s="46"/>
      <c r="V14" s="46"/>
      <c r="W14" s="45"/>
      <c r="X14" s="45"/>
      <c r="Y14" s="45"/>
      <c r="Z14" s="110"/>
      <c r="AA14" s="109"/>
      <c r="AB14" s="109"/>
      <c r="AC14" s="109"/>
      <c r="AD14" s="109"/>
      <c r="AE14" s="44"/>
      <c r="AF14" s="44"/>
      <c r="AG14" s="44"/>
      <c r="AH14" s="108"/>
      <c r="AI14" s="23">
        <f>SUM(G14:I14,K14:M14,O14:Q14,S14:U14,W14:Y14,AA14:AC14,AE14:AG14)</f>
        <v>0</v>
      </c>
      <c r="AJ14" s="23"/>
      <c r="AK14" s="23" t="str">
        <f>IF(SUM(J14,N14,R14,V14,Z14,AD14,AH14)=0,"",SUM(J14,N14,R14,V14,Z14,AD14,AH14))</f>
        <v/>
      </c>
    </row>
    <row r="15" spans="1:37" ht="32.25" customHeight="1" x14ac:dyDescent="0.35">
      <c r="A15" s="228"/>
      <c r="B15" s="116" t="s">
        <v>109</v>
      </c>
      <c r="C15" s="161" t="s">
        <v>199</v>
      </c>
      <c r="D15" s="97"/>
      <c r="E15" s="23">
        <v>1</v>
      </c>
      <c r="F15" s="113"/>
      <c r="G15" s="49">
        <v>10</v>
      </c>
      <c r="H15" s="49"/>
      <c r="I15" s="49"/>
      <c r="J15" s="111">
        <v>1</v>
      </c>
      <c r="K15" s="48"/>
      <c r="L15" s="48"/>
      <c r="M15" s="48"/>
      <c r="N15" s="48"/>
      <c r="O15" s="47"/>
      <c r="P15" s="47"/>
      <c r="Q15" s="47"/>
      <c r="R15" s="47"/>
      <c r="S15" s="46"/>
      <c r="T15" s="46"/>
      <c r="U15" s="46"/>
      <c r="V15" s="46"/>
      <c r="W15" s="26"/>
      <c r="X15" s="26"/>
      <c r="Y15" s="26"/>
      <c r="Z15" s="110"/>
      <c r="AA15" s="109"/>
      <c r="AB15" s="109"/>
      <c r="AC15" s="109"/>
      <c r="AD15" s="109"/>
      <c r="AE15" s="39"/>
      <c r="AF15" s="39"/>
      <c r="AG15" s="39"/>
      <c r="AH15" s="108"/>
      <c r="AI15" s="23">
        <v>10</v>
      </c>
      <c r="AJ15" s="95">
        <v>25</v>
      </c>
      <c r="AK15" s="23">
        <f>IF(SUM(J15,N15,R15,V15,Z15,AD15,AH15)=0,"",SUM(J15,N15,R15,V15,Z15,AD15,AH15))</f>
        <v>1</v>
      </c>
    </row>
    <row r="16" spans="1:37" ht="32.25" customHeight="1" x14ac:dyDescent="0.35">
      <c r="A16" s="228"/>
      <c r="B16" s="115" t="s">
        <v>108</v>
      </c>
      <c r="C16" s="161" t="s">
        <v>200</v>
      </c>
      <c r="D16" s="97"/>
      <c r="E16" s="23">
        <v>2</v>
      </c>
      <c r="F16" s="113"/>
      <c r="G16" s="49"/>
      <c r="H16" s="49"/>
      <c r="I16" s="49"/>
      <c r="J16" s="111"/>
      <c r="K16" s="48"/>
      <c r="L16" s="48">
        <v>20</v>
      </c>
      <c r="M16" s="48"/>
      <c r="N16" s="48">
        <v>2</v>
      </c>
      <c r="O16" s="47"/>
      <c r="P16" s="47"/>
      <c r="Q16" s="47"/>
      <c r="R16" s="47"/>
      <c r="S16" s="46"/>
      <c r="T16" s="46"/>
      <c r="U16" s="46"/>
      <c r="V16" s="46"/>
      <c r="W16" s="26"/>
      <c r="X16" s="26"/>
      <c r="Y16" s="26"/>
      <c r="Z16" s="110"/>
      <c r="AA16" s="109"/>
      <c r="AB16" s="109"/>
      <c r="AC16" s="109"/>
      <c r="AD16" s="109"/>
      <c r="AE16" s="39"/>
      <c r="AF16" s="39"/>
      <c r="AG16" s="39"/>
      <c r="AH16" s="108"/>
      <c r="AI16" s="23">
        <v>20</v>
      </c>
      <c r="AJ16" s="95">
        <v>50</v>
      </c>
      <c r="AK16" s="23">
        <v>2</v>
      </c>
    </row>
    <row r="17" spans="1:37" ht="32.25" customHeight="1" x14ac:dyDescent="0.35">
      <c r="A17" s="212"/>
      <c r="B17" s="114" t="s">
        <v>107</v>
      </c>
      <c r="C17" s="161" t="s">
        <v>201</v>
      </c>
      <c r="D17" s="97"/>
      <c r="E17" s="23">
        <v>3</v>
      </c>
      <c r="F17" s="113"/>
      <c r="G17" s="49"/>
      <c r="H17" s="49"/>
      <c r="I17" s="49"/>
      <c r="J17" s="111"/>
      <c r="K17" s="48"/>
      <c r="L17" s="48"/>
      <c r="M17" s="48"/>
      <c r="N17" s="48"/>
      <c r="O17" s="47"/>
      <c r="P17" s="47">
        <v>20</v>
      </c>
      <c r="Q17" s="47"/>
      <c r="R17" s="47">
        <v>2</v>
      </c>
      <c r="S17" s="46"/>
      <c r="T17" s="46"/>
      <c r="U17" s="46"/>
      <c r="V17" s="46"/>
      <c r="W17" s="26"/>
      <c r="X17" s="26"/>
      <c r="Y17" s="26"/>
      <c r="Z17" s="110"/>
      <c r="AA17" s="109"/>
      <c r="AB17" s="109"/>
      <c r="AC17" s="109"/>
      <c r="AD17" s="96"/>
      <c r="AE17" s="39"/>
      <c r="AF17" s="39"/>
      <c r="AG17" s="39"/>
      <c r="AH17" s="108"/>
      <c r="AI17" s="23">
        <v>20</v>
      </c>
      <c r="AJ17" s="95">
        <v>50</v>
      </c>
      <c r="AK17" s="23">
        <f>IF(SUM(J17,N17,R17,V17,Z17,AD17,AH17)=0,"",SUM(J17,N17,R17,V17,Z17,AD17,AH17))</f>
        <v>2</v>
      </c>
    </row>
    <row r="18" spans="1:37" ht="52.5" customHeight="1" x14ac:dyDescent="0.35">
      <c r="A18" s="211">
        <v>5</v>
      </c>
      <c r="B18" s="112" t="s">
        <v>106</v>
      </c>
      <c r="C18" s="160"/>
      <c r="D18" s="97"/>
      <c r="E18" s="23"/>
      <c r="F18" s="23"/>
      <c r="G18" s="49"/>
      <c r="H18" s="49"/>
      <c r="I18" s="49"/>
      <c r="J18" s="111"/>
      <c r="K18" s="48"/>
      <c r="L18" s="48"/>
      <c r="M18" s="48"/>
      <c r="N18" s="48"/>
      <c r="O18" s="47"/>
      <c r="P18" s="47"/>
      <c r="Q18" s="47"/>
      <c r="R18" s="47"/>
      <c r="S18" s="46"/>
      <c r="T18" s="46"/>
      <c r="U18" s="46"/>
      <c r="V18" s="46"/>
      <c r="W18" s="45"/>
      <c r="X18" s="45"/>
      <c r="Y18" s="45"/>
      <c r="Z18" s="110"/>
      <c r="AA18" s="109"/>
      <c r="AB18" s="109"/>
      <c r="AC18" s="109"/>
      <c r="AD18" s="96"/>
      <c r="AE18" s="44"/>
      <c r="AF18" s="44"/>
      <c r="AG18" s="44"/>
      <c r="AH18" s="108"/>
      <c r="AI18" s="23">
        <f>SUM(G18:I18,K18:M18,O18:Q18,S18:U18,W18:Y18,AA18:AC18,AE18:AG18)</f>
        <v>0</v>
      </c>
      <c r="AJ18" s="100"/>
      <c r="AK18" s="23" t="str">
        <f>IF(SUM(J18,N18,R18,V18,Z18,AD18,AH18)=0,"",SUM(J18,N18,R18,V18,Z18,AD18,AH18))</f>
        <v/>
      </c>
    </row>
    <row r="19" spans="1:37" ht="33" customHeight="1" x14ac:dyDescent="0.35">
      <c r="A19" s="228"/>
      <c r="B19" s="107" t="s">
        <v>105</v>
      </c>
      <c r="C19" s="157" t="s">
        <v>100</v>
      </c>
      <c r="D19" s="97"/>
      <c r="E19" s="196">
        <v>2</v>
      </c>
      <c r="F19" s="106"/>
      <c r="G19" s="49"/>
      <c r="H19" s="49"/>
      <c r="I19" s="49"/>
      <c r="J19" s="49"/>
      <c r="K19" s="48"/>
      <c r="L19" s="229">
        <v>20</v>
      </c>
      <c r="M19" s="48"/>
      <c r="N19" s="229">
        <v>2</v>
      </c>
      <c r="O19" s="47"/>
      <c r="P19" s="47"/>
      <c r="Q19" s="47"/>
      <c r="R19" s="47"/>
      <c r="S19" s="46"/>
      <c r="T19" s="46"/>
      <c r="U19" s="46"/>
      <c r="V19" s="46"/>
      <c r="W19" s="26"/>
      <c r="X19" s="26"/>
      <c r="Y19" s="26"/>
      <c r="Z19" s="26"/>
      <c r="AA19" s="25"/>
      <c r="AB19" s="25"/>
      <c r="AC19" s="25"/>
      <c r="AD19" s="96"/>
      <c r="AE19" s="39"/>
      <c r="AF19" s="39"/>
      <c r="AG19" s="39"/>
      <c r="AH19" s="39"/>
      <c r="AI19" s="232">
        <v>20</v>
      </c>
      <c r="AJ19" s="232">
        <v>50</v>
      </c>
      <c r="AK19" s="23"/>
    </row>
    <row r="20" spans="1:37" ht="33" customHeight="1" x14ac:dyDescent="0.35">
      <c r="A20" s="228"/>
      <c r="B20" s="104" t="s">
        <v>104</v>
      </c>
      <c r="C20" s="157"/>
      <c r="D20" s="97"/>
      <c r="E20" s="197"/>
      <c r="F20" s="103"/>
      <c r="G20" s="49"/>
      <c r="H20" s="49"/>
      <c r="I20" s="49"/>
      <c r="J20" s="49"/>
      <c r="K20" s="48"/>
      <c r="L20" s="230"/>
      <c r="M20" s="48"/>
      <c r="N20" s="230"/>
      <c r="O20" s="47"/>
      <c r="P20" s="47"/>
      <c r="Q20" s="47"/>
      <c r="R20" s="47"/>
      <c r="S20" s="46"/>
      <c r="T20" s="46"/>
      <c r="U20" s="46"/>
      <c r="V20" s="46"/>
      <c r="W20" s="26"/>
      <c r="X20" s="26"/>
      <c r="Y20" s="26"/>
      <c r="Z20" s="26"/>
      <c r="AA20" s="25"/>
      <c r="AB20" s="25"/>
      <c r="AC20" s="25"/>
      <c r="AD20" s="96"/>
      <c r="AE20" s="39"/>
      <c r="AF20" s="39"/>
      <c r="AG20" s="39"/>
      <c r="AH20" s="39"/>
      <c r="AI20" s="233"/>
      <c r="AJ20" s="233"/>
      <c r="AK20" s="23"/>
    </row>
    <row r="21" spans="1:37" ht="51" customHeight="1" x14ac:dyDescent="0.35">
      <c r="A21" s="228"/>
      <c r="B21" s="105" t="s">
        <v>103</v>
      </c>
      <c r="C21" s="157"/>
      <c r="D21" s="97"/>
      <c r="E21" s="197"/>
      <c r="F21" s="103"/>
      <c r="G21" s="49"/>
      <c r="H21" s="49"/>
      <c r="I21" s="49"/>
      <c r="J21" s="49"/>
      <c r="K21" s="48"/>
      <c r="L21" s="230"/>
      <c r="M21" s="48"/>
      <c r="N21" s="230"/>
      <c r="O21" s="47"/>
      <c r="P21" s="47"/>
      <c r="Q21" s="47"/>
      <c r="R21" s="47"/>
      <c r="S21" s="46"/>
      <c r="T21" s="46"/>
      <c r="U21" s="46"/>
      <c r="V21" s="46"/>
      <c r="W21" s="26"/>
      <c r="X21" s="26"/>
      <c r="Y21" s="26"/>
      <c r="Z21" s="26"/>
      <c r="AA21" s="25"/>
      <c r="AB21" s="25"/>
      <c r="AC21" s="25"/>
      <c r="AD21" s="96"/>
      <c r="AE21" s="39"/>
      <c r="AF21" s="39"/>
      <c r="AG21" s="39"/>
      <c r="AH21" s="39"/>
      <c r="AI21" s="233"/>
      <c r="AJ21" s="233"/>
      <c r="AK21" s="23">
        <v>2</v>
      </c>
    </row>
    <row r="22" spans="1:37" ht="33" customHeight="1" x14ac:dyDescent="0.35">
      <c r="A22" s="228"/>
      <c r="B22" s="104" t="s">
        <v>102</v>
      </c>
      <c r="C22" s="157"/>
      <c r="D22" s="97"/>
      <c r="E22" s="197"/>
      <c r="F22" s="103"/>
      <c r="G22" s="49"/>
      <c r="H22" s="49"/>
      <c r="I22" s="49"/>
      <c r="J22" s="49"/>
      <c r="K22" s="48"/>
      <c r="L22" s="230"/>
      <c r="M22" s="48"/>
      <c r="N22" s="230"/>
      <c r="O22" s="47"/>
      <c r="P22" s="47"/>
      <c r="Q22" s="47"/>
      <c r="R22" s="47"/>
      <c r="S22" s="46"/>
      <c r="T22" s="46"/>
      <c r="U22" s="46"/>
      <c r="V22" s="46"/>
      <c r="W22" s="26"/>
      <c r="X22" s="26"/>
      <c r="Y22" s="26"/>
      <c r="Z22" s="26"/>
      <c r="AA22" s="25"/>
      <c r="AB22" s="25"/>
      <c r="AC22" s="25"/>
      <c r="AD22" s="96"/>
      <c r="AE22" s="39"/>
      <c r="AF22" s="39"/>
      <c r="AG22" s="39"/>
      <c r="AH22" s="39"/>
      <c r="AI22" s="233"/>
      <c r="AJ22" s="233"/>
      <c r="AK22" s="23"/>
    </row>
    <row r="23" spans="1:37" ht="33" customHeight="1" x14ac:dyDescent="0.35">
      <c r="A23" s="228"/>
      <c r="B23" s="102" t="s">
        <v>101</v>
      </c>
      <c r="C23" s="157" t="s">
        <v>202</v>
      </c>
      <c r="D23" s="97"/>
      <c r="E23" s="213"/>
      <c r="F23" s="101"/>
      <c r="G23" s="49"/>
      <c r="H23" s="49"/>
      <c r="I23" s="49"/>
      <c r="J23" s="49"/>
      <c r="K23" s="48"/>
      <c r="L23" s="231"/>
      <c r="M23" s="48"/>
      <c r="N23" s="231"/>
      <c r="O23" s="47"/>
      <c r="P23" s="47"/>
      <c r="Q23" s="47"/>
      <c r="R23" s="47"/>
      <c r="S23" s="46"/>
      <c r="T23" s="46"/>
      <c r="U23" s="46"/>
      <c r="V23" s="46"/>
      <c r="W23" s="26"/>
      <c r="X23" s="26"/>
      <c r="Y23" s="26"/>
      <c r="Z23" s="26"/>
      <c r="AA23" s="25"/>
      <c r="AB23" s="25"/>
      <c r="AC23" s="25"/>
      <c r="AD23" s="96"/>
      <c r="AE23" s="39"/>
      <c r="AF23" s="39"/>
      <c r="AG23" s="39"/>
      <c r="AH23" s="39"/>
      <c r="AI23" s="234"/>
      <c r="AJ23" s="234"/>
      <c r="AK23" s="23" t="str">
        <f>IF(SUM(J23,N23,R23,V23,Z23,AD23,AH23)=0,"",SUM(J23,N23,R23,V23,Z23,AD23,AH23))</f>
        <v/>
      </c>
    </row>
    <row r="24" spans="1:37" ht="33" customHeight="1" x14ac:dyDescent="0.35">
      <c r="A24" s="63">
        <v>7</v>
      </c>
      <c r="B24" s="98" t="s">
        <v>98</v>
      </c>
      <c r="C24" s="157" t="s">
        <v>204</v>
      </c>
      <c r="D24" s="97"/>
      <c r="E24" s="100"/>
      <c r="F24" s="23">
        <v>2</v>
      </c>
      <c r="G24" s="99"/>
      <c r="H24" s="49"/>
      <c r="I24" s="49"/>
      <c r="J24" s="49"/>
      <c r="K24" s="48">
        <v>2</v>
      </c>
      <c r="L24" s="48"/>
      <c r="M24" s="48"/>
      <c r="N24" s="48"/>
      <c r="O24" s="47"/>
      <c r="P24" s="47"/>
      <c r="Q24" s="47"/>
      <c r="R24" s="47"/>
      <c r="S24" s="46"/>
      <c r="T24" s="46"/>
      <c r="U24" s="46"/>
      <c r="V24" s="46"/>
      <c r="W24" s="26"/>
      <c r="X24" s="26"/>
      <c r="Y24" s="26"/>
      <c r="Z24" s="26"/>
      <c r="AA24" s="25"/>
      <c r="AB24" s="25"/>
      <c r="AC24" s="25"/>
      <c r="AD24" s="96"/>
      <c r="AE24" s="39"/>
      <c r="AF24" s="39"/>
      <c r="AG24" s="39"/>
      <c r="AH24" s="39"/>
      <c r="AI24" s="23">
        <v>2</v>
      </c>
      <c r="AJ24" s="95">
        <v>2</v>
      </c>
      <c r="AK24" s="23" t="str">
        <f>IF(SUM(J24,N24,R24,V24,Z24,AD24,AH24)=0,"",SUM(J24,N24,R24,V24,Z24,AD24,AH24))</f>
        <v/>
      </c>
    </row>
    <row r="25" spans="1:37" ht="33" customHeight="1" x14ac:dyDescent="0.35">
      <c r="A25" s="63">
        <v>8</v>
      </c>
      <c r="B25" s="98" t="s">
        <v>96</v>
      </c>
      <c r="C25" s="157" t="s">
        <v>203</v>
      </c>
      <c r="D25" s="97"/>
      <c r="E25" s="23"/>
      <c r="F25" s="23">
        <v>1</v>
      </c>
      <c r="G25" s="49">
        <v>2</v>
      </c>
      <c r="H25" s="49"/>
      <c r="I25" s="49"/>
      <c r="J25" s="49"/>
      <c r="K25" s="48"/>
      <c r="L25" s="48"/>
      <c r="M25" s="48"/>
      <c r="N25" s="48"/>
      <c r="O25" s="47"/>
      <c r="P25" s="47"/>
      <c r="Q25" s="47"/>
      <c r="R25" s="47"/>
      <c r="S25" s="46"/>
      <c r="T25" s="46"/>
      <c r="U25" s="46"/>
      <c r="V25" s="46"/>
      <c r="W25" s="26"/>
      <c r="X25" s="26"/>
      <c r="Y25" s="26"/>
      <c r="Z25" s="26"/>
      <c r="AA25" s="25"/>
      <c r="AB25" s="25"/>
      <c r="AC25" s="25"/>
      <c r="AD25" s="96"/>
      <c r="AE25" s="39"/>
      <c r="AF25" s="39"/>
      <c r="AG25" s="39"/>
      <c r="AH25" s="39"/>
      <c r="AI25" s="23">
        <v>2</v>
      </c>
      <c r="AJ25" s="95">
        <v>2</v>
      </c>
      <c r="AK25" s="23" t="str">
        <f>IF(SUM(J25,N25,R25,V25,Z25,AD25,AH25)=0,"",SUM(J25,N25,R25,V25,Z25,AD25,AH25))</f>
        <v/>
      </c>
    </row>
    <row r="26" spans="1:37" ht="23.25" x14ac:dyDescent="0.25">
      <c r="A26" s="235" t="s">
        <v>6</v>
      </c>
      <c r="B26" s="236"/>
      <c r="C26" s="149"/>
      <c r="D26" s="23"/>
      <c r="E26" s="23"/>
      <c r="F26" s="23"/>
      <c r="G26" s="18">
        <f t="shared" ref="G26:AK26" si="0">SUM(G10:G25)</f>
        <v>12</v>
      </c>
      <c r="H26" s="18">
        <f t="shared" si="0"/>
        <v>20</v>
      </c>
      <c r="I26" s="18">
        <f t="shared" si="0"/>
        <v>0</v>
      </c>
      <c r="J26" s="18">
        <f t="shared" si="0"/>
        <v>3</v>
      </c>
      <c r="K26" s="18">
        <f t="shared" si="0"/>
        <v>2</v>
      </c>
      <c r="L26" s="18">
        <f t="shared" si="0"/>
        <v>80</v>
      </c>
      <c r="M26" s="18">
        <f t="shared" si="0"/>
        <v>0</v>
      </c>
      <c r="N26" s="18">
        <f t="shared" si="0"/>
        <v>7</v>
      </c>
      <c r="O26" s="18">
        <f t="shared" si="0"/>
        <v>0</v>
      </c>
      <c r="P26" s="18">
        <f t="shared" si="0"/>
        <v>40</v>
      </c>
      <c r="Q26" s="18">
        <f t="shared" si="0"/>
        <v>0</v>
      </c>
      <c r="R26" s="18">
        <f t="shared" si="0"/>
        <v>4</v>
      </c>
      <c r="S26" s="18">
        <f t="shared" si="0"/>
        <v>0</v>
      </c>
      <c r="T26" s="18">
        <f t="shared" si="0"/>
        <v>30</v>
      </c>
      <c r="U26" s="18">
        <f t="shared" si="0"/>
        <v>0</v>
      </c>
      <c r="V26" s="18">
        <f t="shared" si="0"/>
        <v>3</v>
      </c>
      <c r="W26" s="18">
        <f t="shared" si="0"/>
        <v>0</v>
      </c>
      <c r="X26" s="18">
        <f t="shared" si="0"/>
        <v>0</v>
      </c>
      <c r="Y26" s="18">
        <f t="shared" si="0"/>
        <v>0</v>
      </c>
      <c r="Z26" s="18">
        <f t="shared" si="0"/>
        <v>0</v>
      </c>
      <c r="AA26" s="18">
        <f t="shared" si="0"/>
        <v>10</v>
      </c>
      <c r="AB26" s="18">
        <f t="shared" si="0"/>
        <v>0</v>
      </c>
      <c r="AC26" s="18">
        <f t="shared" si="0"/>
        <v>0</v>
      </c>
      <c r="AD26" s="18">
        <f t="shared" si="0"/>
        <v>1</v>
      </c>
      <c r="AE26" s="18">
        <f t="shared" si="0"/>
        <v>0</v>
      </c>
      <c r="AF26" s="18">
        <f t="shared" si="0"/>
        <v>0</v>
      </c>
      <c r="AG26" s="18">
        <f t="shared" si="0"/>
        <v>0</v>
      </c>
      <c r="AH26" s="18">
        <f t="shared" si="0"/>
        <v>0</v>
      </c>
      <c r="AI26" s="18">
        <f t="shared" si="0"/>
        <v>194</v>
      </c>
      <c r="AJ26" s="18">
        <f t="shared" si="0"/>
        <v>459</v>
      </c>
      <c r="AK26" s="18">
        <f t="shared" si="0"/>
        <v>18</v>
      </c>
    </row>
    <row r="27" spans="1:37" ht="24" thickBot="1" x14ac:dyDescent="0.3">
      <c r="A27" s="237" t="s">
        <v>94</v>
      </c>
      <c r="B27" s="238"/>
      <c r="C27" s="94" t="s">
        <v>93</v>
      </c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2"/>
    </row>
    <row r="28" spans="1:37" ht="23.25" x14ac:dyDescent="0.25">
      <c r="A28" s="51">
        <v>1</v>
      </c>
      <c r="B28" s="38" t="s">
        <v>92</v>
      </c>
      <c r="C28" s="157" t="s">
        <v>91</v>
      </c>
      <c r="D28" s="150">
        <v>1</v>
      </c>
      <c r="E28" s="150">
        <v>1</v>
      </c>
      <c r="F28" s="23"/>
      <c r="G28" s="91">
        <v>20</v>
      </c>
      <c r="H28" s="168" t="s">
        <v>181</v>
      </c>
      <c r="I28" s="91"/>
      <c r="J28" s="91">
        <v>5</v>
      </c>
      <c r="K28" s="90"/>
      <c r="L28" s="90"/>
      <c r="M28" s="90"/>
      <c r="N28" s="90"/>
      <c r="O28" s="89"/>
      <c r="P28" s="89"/>
      <c r="Q28" s="89"/>
      <c r="R28" s="89"/>
      <c r="S28" s="88"/>
      <c r="T28" s="88"/>
      <c r="U28" s="88"/>
      <c r="V28" s="88"/>
      <c r="W28" s="87"/>
      <c r="X28" s="87"/>
      <c r="Y28" s="87"/>
      <c r="Z28" s="86"/>
      <c r="AA28" s="85"/>
      <c r="AB28" s="85"/>
      <c r="AC28" s="85"/>
      <c r="AD28" s="85"/>
      <c r="AE28" s="84"/>
      <c r="AF28" s="84"/>
      <c r="AG28" s="84"/>
      <c r="AH28" s="83"/>
      <c r="AI28" s="23">
        <v>40</v>
      </c>
      <c r="AJ28" s="23">
        <f t="shared" ref="AJ28:AJ45" si="1">25*AK28</f>
        <v>125</v>
      </c>
      <c r="AK28" s="23">
        <f t="shared" ref="AK28:AK45" si="2">IF(SUM(J28,N28,R28,V28,Z28,AD28,AH28)=0,"",SUM(J28,N28,R28,V28,Z28,AD28,AH28))</f>
        <v>5</v>
      </c>
    </row>
    <row r="29" spans="1:37" ht="23.25" x14ac:dyDescent="0.25">
      <c r="A29" s="51">
        <v>2</v>
      </c>
      <c r="B29" s="38" t="s">
        <v>90</v>
      </c>
      <c r="C29" s="157" t="s">
        <v>89</v>
      </c>
      <c r="D29" s="150">
        <v>3</v>
      </c>
      <c r="E29" s="150" t="s">
        <v>88</v>
      </c>
      <c r="F29" s="23"/>
      <c r="G29" s="49">
        <v>20</v>
      </c>
      <c r="H29" s="49" t="s">
        <v>179</v>
      </c>
      <c r="I29" s="49"/>
      <c r="J29" s="49">
        <v>5</v>
      </c>
      <c r="K29" s="48">
        <v>20</v>
      </c>
      <c r="L29" s="154" t="s">
        <v>179</v>
      </c>
      <c r="M29" s="48"/>
      <c r="N29" s="48">
        <v>5</v>
      </c>
      <c r="O29" s="47">
        <v>20</v>
      </c>
      <c r="P29" s="47" t="s">
        <v>179</v>
      </c>
      <c r="Q29" s="47"/>
      <c r="R29" s="47">
        <v>5</v>
      </c>
      <c r="S29" s="46"/>
      <c r="T29" s="46"/>
      <c r="U29" s="46"/>
      <c r="V29" s="46"/>
      <c r="W29" s="45"/>
      <c r="X29" s="45"/>
      <c r="Y29" s="45"/>
      <c r="Z29" s="37"/>
      <c r="AA29" s="36"/>
      <c r="AB29" s="36"/>
      <c r="AC29" s="36"/>
      <c r="AD29" s="36"/>
      <c r="AE29" s="44"/>
      <c r="AF29" s="44"/>
      <c r="AG29" s="44"/>
      <c r="AH29" s="35"/>
      <c r="AI29" s="23">
        <v>120</v>
      </c>
      <c r="AJ29" s="23">
        <f t="shared" si="1"/>
        <v>375</v>
      </c>
      <c r="AK29" s="23">
        <f t="shared" si="2"/>
        <v>15</v>
      </c>
    </row>
    <row r="30" spans="1:37" ht="23.25" x14ac:dyDescent="0.25">
      <c r="A30" s="51">
        <v>3</v>
      </c>
      <c r="B30" s="38" t="s">
        <v>87</v>
      </c>
      <c r="C30" s="157" t="s">
        <v>86</v>
      </c>
      <c r="D30" s="150">
        <v>1</v>
      </c>
      <c r="E30" s="150">
        <v>1</v>
      </c>
      <c r="F30" s="23"/>
      <c r="G30" s="49">
        <v>20</v>
      </c>
      <c r="H30" s="166" t="s">
        <v>181</v>
      </c>
      <c r="I30" s="49"/>
      <c r="J30" s="49">
        <v>5</v>
      </c>
      <c r="K30" s="48"/>
      <c r="L30" s="48"/>
      <c r="M30" s="48"/>
      <c r="N30" s="48"/>
      <c r="O30" s="47"/>
      <c r="P30" s="47"/>
      <c r="Q30" s="47"/>
      <c r="R30" s="47"/>
      <c r="S30" s="46"/>
      <c r="T30" s="46"/>
      <c r="U30" s="46"/>
      <c r="V30" s="46"/>
      <c r="W30" s="45"/>
      <c r="X30" s="45"/>
      <c r="Y30" s="45"/>
      <c r="Z30" s="37"/>
      <c r="AA30" s="36"/>
      <c r="AB30" s="36"/>
      <c r="AC30" s="36"/>
      <c r="AD30" s="36"/>
      <c r="AE30" s="44"/>
      <c r="AF30" s="44"/>
      <c r="AG30" s="44"/>
      <c r="AH30" s="35"/>
      <c r="AI30" s="23">
        <v>40</v>
      </c>
      <c r="AJ30" s="23">
        <f t="shared" si="1"/>
        <v>125</v>
      </c>
      <c r="AK30" s="23">
        <f t="shared" si="2"/>
        <v>5</v>
      </c>
    </row>
    <row r="31" spans="1:37" ht="23.25" x14ac:dyDescent="0.25">
      <c r="A31" s="51">
        <v>4</v>
      </c>
      <c r="B31" s="38" t="s">
        <v>85</v>
      </c>
      <c r="C31" s="157" t="s">
        <v>84</v>
      </c>
      <c r="D31" s="150">
        <v>1</v>
      </c>
      <c r="E31" s="150">
        <v>1</v>
      </c>
      <c r="F31" s="23"/>
      <c r="G31" s="49">
        <v>20</v>
      </c>
      <c r="H31" s="166" t="s">
        <v>181</v>
      </c>
      <c r="I31" s="49"/>
      <c r="J31" s="49">
        <v>5</v>
      </c>
      <c r="K31" s="48"/>
      <c r="L31" s="48"/>
      <c r="M31" s="48"/>
      <c r="N31" s="48"/>
      <c r="O31" s="47"/>
      <c r="P31" s="47"/>
      <c r="Q31" s="47"/>
      <c r="R31" s="47"/>
      <c r="S31" s="46"/>
      <c r="T31" s="46"/>
      <c r="U31" s="46"/>
      <c r="V31" s="46"/>
      <c r="W31" s="45"/>
      <c r="X31" s="45"/>
      <c r="Y31" s="45"/>
      <c r="Z31" s="37"/>
      <c r="AA31" s="36"/>
      <c r="AB31" s="36"/>
      <c r="AC31" s="36"/>
      <c r="AD31" s="36"/>
      <c r="AE31" s="44"/>
      <c r="AF31" s="44"/>
      <c r="AG31" s="44"/>
      <c r="AH31" s="35"/>
      <c r="AI31" s="23">
        <v>40</v>
      </c>
      <c r="AJ31" s="23">
        <f t="shared" si="1"/>
        <v>125</v>
      </c>
      <c r="AK31" s="23">
        <f t="shared" si="2"/>
        <v>5</v>
      </c>
    </row>
    <row r="32" spans="1:37" ht="23.25" x14ac:dyDescent="0.25">
      <c r="A32" s="51">
        <v>5</v>
      </c>
      <c r="B32" s="38" t="s">
        <v>83</v>
      </c>
      <c r="C32" s="157" t="s">
        <v>154</v>
      </c>
      <c r="D32" s="150"/>
      <c r="E32" s="150">
        <v>1</v>
      </c>
      <c r="F32" s="23"/>
      <c r="G32" s="81">
        <v>10</v>
      </c>
      <c r="H32" s="81" t="s">
        <v>180</v>
      </c>
      <c r="I32" s="81"/>
      <c r="J32" s="81">
        <v>2</v>
      </c>
      <c r="K32" s="80"/>
      <c r="L32" s="80"/>
      <c r="M32" s="80"/>
      <c r="N32" s="80"/>
      <c r="O32" s="79"/>
      <c r="P32" s="79"/>
      <c r="Q32" s="79"/>
      <c r="R32" s="79"/>
      <c r="S32" s="82"/>
      <c r="T32" s="82"/>
      <c r="U32" s="82"/>
      <c r="V32" s="82"/>
      <c r="W32" s="77"/>
      <c r="X32" s="77"/>
      <c r="Y32" s="77"/>
      <c r="Z32" s="76"/>
      <c r="AA32" s="75"/>
      <c r="AB32" s="75"/>
      <c r="AC32" s="75"/>
      <c r="AD32" s="75"/>
      <c r="AE32" s="74"/>
      <c r="AF32" s="74"/>
      <c r="AG32" s="74"/>
      <c r="AH32" s="73"/>
      <c r="AI32" s="23">
        <v>20</v>
      </c>
      <c r="AJ32" s="23">
        <f t="shared" si="1"/>
        <v>50</v>
      </c>
      <c r="AK32" s="23">
        <f t="shared" si="2"/>
        <v>2</v>
      </c>
    </row>
    <row r="33" spans="1:37" ht="23.25" x14ac:dyDescent="0.25">
      <c r="A33" s="51">
        <v>6</v>
      </c>
      <c r="B33" s="38" t="s">
        <v>82</v>
      </c>
      <c r="C33" s="157" t="s">
        <v>155</v>
      </c>
      <c r="D33" s="150">
        <v>1</v>
      </c>
      <c r="E33" s="150">
        <v>1</v>
      </c>
      <c r="F33" s="23"/>
      <c r="G33" s="81">
        <v>20</v>
      </c>
      <c r="H33" s="167" t="s">
        <v>181</v>
      </c>
      <c r="I33" s="81"/>
      <c r="J33" s="81">
        <v>5</v>
      </c>
      <c r="K33" s="80"/>
      <c r="L33" s="80"/>
      <c r="M33" s="80"/>
      <c r="N33" s="80"/>
      <c r="O33" s="79"/>
      <c r="P33" s="79"/>
      <c r="Q33" s="79"/>
      <c r="R33" s="79"/>
      <c r="S33" s="82"/>
      <c r="T33" s="82"/>
      <c r="U33" s="82"/>
      <c r="V33" s="82"/>
      <c r="W33" s="77"/>
      <c r="X33" s="77"/>
      <c r="Y33" s="77"/>
      <c r="Z33" s="76"/>
      <c r="AA33" s="75"/>
      <c r="AB33" s="75"/>
      <c r="AC33" s="75"/>
      <c r="AD33" s="75"/>
      <c r="AE33" s="74"/>
      <c r="AF33" s="74"/>
      <c r="AG33" s="74"/>
      <c r="AH33" s="73"/>
      <c r="AI33" s="23">
        <v>40</v>
      </c>
      <c r="AJ33" s="23">
        <f t="shared" si="1"/>
        <v>125</v>
      </c>
      <c r="AK33" s="23">
        <f t="shared" si="2"/>
        <v>5</v>
      </c>
    </row>
    <row r="34" spans="1:37" ht="23.25" x14ac:dyDescent="0.25">
      <c r="A34" s="51">
        <v>7</v>
      </c>
      <c r="B34" s="33" t="s">
        <v>81</v>
      </c>
      <c r="C34" s="157" t="s">
        <v>156</v>
      </c>
      <c r="D34" s="150">
        <v>2</v>
      </c>
      <c r="E34" s="150">
        <v>2</v>
      </c>
      <c r="F34" s="23"/>
      <c r="G34" s="81"/>
      <c r="H34" s="81"/>
      <c r="I34" s="81"/>
      <c r="J34" s="81"/>
      <c r="K34" s="80">
        <v>20</v>
      </c>
      <c r="L34" s="169" t="s">
        <v>181</v>
      </c>
      <c r="M34" s="80"/>
      <c r="N34" s="80">
        <v>5</v>
      </c>
      <c r="O34" s="79"/>
      <c r="P34" s="79"/>
      <c r="Q34" s="79"/>
      <c r="R34" s="79"/>
      <c r="S34" s="82"/>
      <c r="T34" s="82"/>
      <c r="U34" s="82"/>
      <c r="V34" s="82"/>
      <c r="W34" s="77"/>
      <c r="X34" s="77"/>
      <c r="Y34" s="77"/>
      <c r="Z34" s="76"/>
      <c r="AA34" s="75"/>
      <c r="AB34" s="75"/>
      <c r="AC34" s="75"/>
      <c r="AD34" s="75"/>
      <c r="AE34" s="74"/>
      <c r="AF34" s="74"/>
      <c r="AG34" s="74"/>
      <c r="AH34" s="73"/>
      <c r="AI34" s="23">
        <v>40</v>
      </c>
      <c r="AJ34" s="23">
        <f t="shared" si="1"/>
        <v>125</v>
      </c>
      <c r="AK34" s="23">
        <f t="shared" si="2"/>
        <v>5</v>
      </c>
    </row>
    <row r="35" spans="1:37" ht="23.25" x14ac:dyDescent="0.25">
      <c r="A35" s="51">
        <v>8</v>
      </c>
      <c r="B35" s="38" t="s">
        <v>80</v>
      </c>
      <c r="C35" s="157" t="s">
        <v>157</v>
      </c>
      <c r="D35" s="150">
        <v>2</v>
      </c>
      <c r="E35" s="150">
        <v>2</v>
      </c>
      <c r="F35" s="23"/>
      <c r="G35" s="81"/>
      <c r="H35" s="81"/>
      <c r="I35" s="81"/>
      <c r="J35" s="81"/>
      <c r="K35" s="80">
        <v>20</v>
      </c>
      <c r="L35" s="156" t="s">
        <v>179</v>
      </c>
      <c r="M35" s="80"/>
      <c r="N35" s="80">
        <v>5</v>
      </c>
      <c r="O35" s="79"/>
      <c r="P35" s="79"/>
      <c r="Q35" s="79"/>
      <c r="R35" s="79"/>
      <c r="S35" s="82"/>
      <c r="T35" s="82"/>
      <c r="U35" s="82"/>
      <c r="V35" s="82"/>
      <c r="W35" s="77"/>
      <c r="X35" s="77"/>
      <c r="Y35" s="77"/>
      <c r="Z35" s="76"/>
      <c r="AA35" s="75"/>
      <c r="AB35" s="75"/>
      <c r="AC35" s="75"/>
      <c r="AD35" s="75"/>
      <c r="AE35" s="74"/>
      <c r="AF35" s="74"/>
      <c r="AG35" s="74"/>
      <c r="AH35" s="73"/>
      <c r="AI35" s="23">
        <v>40</v>
      </c>
      <c r="AJ35" s="23">
        <f t="shared" si="1"/>
        <v>125</v>
      </c>
      <c r="AK35" s="23">
        <f t="shared" si="2"/>
        <v>5</v>
      </c>
    </row>
    <row r="36" spans="1:37" ht="23.25" x14ac:dyDescent="0.25">
      <c r="A36" s="51">
        <v>9</v>
      </c>
      <c r="B36" s="38" t="s">
        <v>79</v>
      </c>
      <c r="C36" s="157" t="s">
        <v>158</v>
      </c>
      <c r="D36" s="150">
        <v>2</v>
      </c>
      <c r="E36" s="150">
        <v>2</v>
      </c>
      <c r="F36" s="23"/>
      <c r="G36" s="81"/>
      <c r="H36" s="81"/>
      <c r="I36" s="81"/>
      <c r="J36" s="81"/>
      <c r="K36" s="80">
        <v>20</v>
      </c>
      <c r="L36" s="156" t="s">
        <v>179</v>
      </c>
      <c r="M36" s="80"/>
      <c r="N36" s="80">
        <v>5</v>
      </c>
      <c r="O36" s="79"/>
      <c r="P36" s="79"/>
      <c r="Q36" s="79"/>
      <c r="R36" s="79"/>
      <c r="S36" s="82"/>
      <c r="T36" s="82"/>
      <c r="U36" s="82"/>
      <c r="V36" s="82"/>
      <c r="W36" s="77"/>
      <c r="X36" s="77"/>
      <c r="Y36" s="77"/>
      <c r="Z36" s="76"/>
      <c r="AA36" s="75"/>
      <c r="AB36" s="75"/>
      <c r="AC36" s="75"/>
      <c r="AD36" s="75"/>
      <c r="AE36" s="74"/>
      <c r="AF36" s="74"/>
      <c r="AG36" s="74"/>
      <c r="AH36" s="73"/>
      <c r="AI36" s="23">
        <v>40</v>
      </c>
      <c r="AJ36" s="23">
        <f t="shared" si="1"/>
        <v>125</v>
      </c>
      <c r="AK36" s="23">
        <f t="shared" si="2"/>
        <v>5</v>
      </c>
    </row>
    <row r="37" spans="1:37" ht="23.25" x14ac:dyDescent="0.25">
      <c r="A37" s="51">
        <v>10</v>
      </c>
      <c r="B37" s="38" t="s">
        <v>78</v>
      </c>
      <c r="C37" s="157" t="s">
        <v>152</v>
      </c>
      <c r="D37" s="150">
        <v>3</v>
      </c>
      <c r="E37" s="150">
        <v>2.2999999999999998</v>
      </c>
      <c r="F37" s="23"/>
      <c r="G37" s="62"/>
      <c r="H37" s="49"/>
      <c r="I37" s="49"/>
      <c r="J37" s="49"/>
      <c r="K37" s="48">
        <v>10</v>
      </c>
      <c r="L37" s="154" t="s">
        <v>180</v>
      </c>
      <c r="M37" s="48"/>
      <c r="N37" s="48">
        <v>3</v>
      </c>
      <c r="O37" s="47">
        <v>10</v>
      </c>
      <c r="P37" s="47" t="s">
        <v>180</v>
      </c>
      <c r="Q37" s="47"/>
      <c r="R37" s="47">
        <v>3</v>
      </c>
      <c r="S37" s="46"/>
      <c r="T37" s="46"/>
      <c r="U37" s="46"/>
      <c r="V37" s="46"/>
      <c r="W37" s="45"/>
      <c r="X37" s="45"/>
      <c r="Y37" s="45"/>
      <c r="Z37" s="37"/>
      <c r="AA37" s="36"/>
      <c r="AB37" s="36"/>
      <c r="AC37" s="36"/>
      <c r="AD37" s="36"/>
      <c r="AE37" s="44"/>
      <c r="AF37" s="44"/>
      <c r="AG37" s="44"/>
      <c r="AH37" s="35"/>
      <c r="AI37" s="23">
        <v>40</v>
      </c>
      <c r="AJ37" s="23">
        <f t="shared" si="1"/>
        <v>150</v>
      </c>
      <c r="AK37" s="23">
        <f t="shared" si="2"/>
        <v>6</v>
      </c>
    </row>
    <row r="38" spans="1:37" ht="23.25" x14ac:dyDescent="0.25">
      <c r="A38" s="51">
        <v>11</v>
      </c>
      <c r="B38" s="38" t="s">
        <v>76</v>
      </c>
      <c r="C38" s="157" t="s">
        <v>159</v>
      </c>
      <c r="D38" s="150"/>
      <c r="E38" s="150">
        <v>3</v>
      </c>
      <c r="F38" s="23"/>
      <c r="G38" s="81"/>
      <c r="H38" s="81"/>
      <c r="I38" s="81"/>
      <c r="J38" s="81"/>
      <c r="K38" s="80"/>
      <c r="L38" s="80"/>
      <c r="M38" s="80"/>
      <c r="N38" s="80"/>
      <c r="O38" s="79">
        <v>10</v>
      </c>
      <c r="P38" s="79" t="s">
        <v>182</v>
      </c>
      <c r="Q38" s="79"/>
      <c r="R38" s="79">
        <v>3</v>
      </c>
      <c r="S38" s="82"/>
      <c r="T38" s="82"/>
      <c r="U38" s="82"/>
      <c r="V38" s="82"/>
      <c r="W38" s="77"/>
      <c r="X38" s="77"/>
      <c r="Y38" s="77"/>
      <c r="Z38" s="76"/>
      <c r="AA38" s="75"/>
      <c r="AB38" s="75"/>
      <c r="AC38" s="75"/>
      <c r="AD38" s="75"/>
      <c r="AE38" s="74"/>
      <c r="AF38" s="74"/>
      <c r="AG38" s="74"/>
      <c r="AH38" s="73"/>
      <c r="AI38" s="23">
        <v>20</v>
      </c>
      <c r="AJ38" s="23">
        <f t="shared" si="1"/>
        <v>75</v>
      </c>
      <c r="AK38" s="23">
        <f t="shared" si="2"/>
        <v>3</v>
      </c>
    </row>
    <row r="39" spans="1:37" ht="23.25" x14ac:dyDescent="0.25">
      <c r="A39" s="51">
        <v>12</v>
      </c>
      <c r="B39" s="38" t="s">
        <v>74</v>
      </c>
      <c r="C39" s="157" t="s">
        <v>160</v>
      </c>
      <c r="D39" s="150">
        <v>3</v>
      </c>
      <c r="E39" s="150">
        <v>3</v>
      </c>
      <c r="F39" s="23"/>
      <c r="G39" s="81"/>
      <c r="H39" s="81"/>
      <c r="I39" s="81"/>
      <c r="J39" s="81"/>
      <c r="K39" s="80"/>
      <c r="L39" s="80"/>
      <c r="M39" s="80"/>
      <c r="N39" s="80"/>
      <c r="O39" s="79">
        <v>20</v>
      </c>
      <c r="P39" s="171" t="s">
        <v>181</v>
      </c>
      <c r="Q39" s="79"/>
      <c r="R39" s="79">
        <v>5</v>
      </c>
      <c r="S39" s="82"/>
      <c r="T39" s="82"/>
      <c r="U39" s="82"/>
      <c r="V39" s="82"/>
      <c r="W39" s="77"/>
      <c r="X39" s="77"/>
      <c r="Y39" s="77"/>
      <c r="Z39" s="76"/>
      <c r="AA39" s="75"/>
      <c r="AB39" s="75"/>
      <c r="AC39" s="75"/>
      <c r="AD39" s="75"/>
      <c r="AE39" s="74"/>
      <c r="AF39" s="74"/>
      <c r="AG39" s="74"/>
      <c r="AH39" s="73"/>
      <c r="AI39" s="23">
        <v>40</v>
      </c>
      <c r="AJ39" s="23">
        <f t="shared" si="1"/>
        <v>125</v>
      </c>
      <c r="AK39" s="23">
        <f t="shared" si="2"/>
        <v>5</v>
      </c>
    </row>
    <row r="40" spans="1:37" ht="23.25" x14ac:dyDescent="0.25">
      <c r="A40" s="51">
        <v>13</v>
      </c>
      <c r="B40" s="33" t="s">
        <v>73</v>
      </c>
      <c r="C40" s="157" t="s">
        <v>153</v>
      </c>
      <c r="D40" s="150">
        <v>3</v>
      </c>
      <c r="E40" s="150">
        <v>3</v>
      </c>
      <c r="F40" s="23"/>
      <c r="G40" s="62"/>
      <c r="H40" s="49"/>
      <c r="I40" s="49"/>
      <c r="J40" s="49"/>
      <c r="K40" s="48"/>
      <c r="L40" s="48"/>
      <c r="M40" s="48"/>
      <c r="N40" s="48"/>
      <c r="O40" s="47">
        <v>20</v>
      </c>
      <c r="P40" s="47" t="s">
        <v>183</v>
      </c>
      <c r="Q40" s="47"/>
      <c r="R40" s="47">
        <v>6</v>
      </c>
      <c r="S40" s="46"/>
      <c r="T40" s="46"/>
      <c r="U40" s="46"/>
      <c r="V40" s="46"/>
      <c r="W40" s="45"/>
      <c r="X40" s="45"/>
      <c r="Y40" s="45"/>
      <c r="Z40" s="37"/>
      <c r="AA40" s="36"/>
      <c r="AB40" s="36"/>
      <c r="AC40" s="36"/>
      <c r="AD40" s="36"/>
      <c r="AE40" s="44"/>
      <c r="AF40" s="44"/>
      <c r="AG40" s="44"/>
      <c r="AH40" s="35"/>
      <c r="AI40" s="23">
        <v>60</v>
      </c>
      <c r="AJ40" s="23">
        <f t="shared" si="1"/>
        <v>150</v>
      </c>
      <c r="AK40" s="23">
        <f t="shared" si="2"/>
        <v>6</v>
      </c>
    </row>
    <row r="41" spans="1:37" ht="23.25" x14ac:dyDescent="0.25">
      <c r="A41" s="51">
        <v>14</v>
      </c>
      <c r="B41" s="38" t="s">
        <v>71</v>
      </c>
      <c r="C41" s="157" t="s">
        <v>161</v>
      </c>
      <c r="D41" s="150">
        <v>3</v>
      </c>
      <c r="E41" s="150">
        <v>3</v>
      </c>
      <c r="F41" s="23"/>
      <c r="G41" s="49"/>
      <c r="H41" s="49"/>
      <c r="I41" s="49"/>
      <c r="J41" s="49"/>
      <c r="K41" s="48"/>
      <c r="L41" s="48"/>
      <c r="M41" s="48"/>
      <c r="N41" s="48"/>
      <c r="O41" s="47">
        <v>10</v>
      </c>
      <c r="P41" s="170" t="s">
        <v>181</v>
      </c>
      <c r="Q41" s="47"/>
      <c r="R41" s="47">
        <v>4</v>
      </c>
      <c r="S41" s="46"/>
      <c r="T41" s="46"/>
      <c r="U41" s="46"/>
      <c r="V41" s="46"/>
      <c r="W41" s="45"/>
      <c r="X41" s="45"/>
      <c r="Y41" s="45"/>
      <c r="Z41" s="37"/>
      <c r="AA41" s="36"/>
      <c r="AB41" s="36"/>
      <c r="AC41" s="36"/>
      <c r="AD41" s="36"/>
      <c r="AE41" s="44"/>
      <c r="AF41" s="44"/>
      <c r="AG41" s="44"/>
      <c r="AH41" s="35"/>
      <c r="AI41" s="23">
        <v>30</v>
      </c>
      <c r="AJ41" s="23">
        <f t="shared" si="1"/>
        <v>100</v>
      </c>
      <c r="AK41" s="23">
        <f t="shared" si="2"/>
        <v>4</v>
      </c>
    </row>
    <row r="42" spans="1:37" ht="23.25" x14ac:dyDescent="0.25">
      <c r="A42" s="51">
        <v>15</v>
      </c>
      <c r="B42" s="38" t="s">
        <v>70</v>
      </c>
      <c r="C42" s="157" t="s">
        <v>162</v>
      </c>
      <c r="D42" s="150">
        <v>4</v>
      </c>
      <c r="E42" s="150">
        <v>4</v>
      </c>
      <c r="F42" s="23"/>
      <c r="G42" s="81"/>
      <c r="H42" s="81"/>
      <c r="I42" s="81"/>
      <c r="J42" s="81"/>
      <c r="K42" s="80"/>
      <c r="L42" s="80"/>
      <c r="M42" s="80"/>
      <c r="N42" s="80"/>
      <c r="O42" s="79"/>
      <c r="P42" s="79"/>
      <c r="Q42" s="79"/>
      <c r="R42" s="79"/>
      <c r="S42" s="78">
        <v>20</v>
      </c>
      <c r="T42" s="172" t="s">
        <v>181</v>
      </c>
      <c r="U42" s="78"/>
      <c r="V42" s="78">
        <v>5</v>
      </c>
      <c r="W42" s="77"/>
      <c r="X42" s="77"/>
      <c r="Y42" s="77"/>
      <c r="Z42" s="76"/>
      <c r="AA42" s="75"/>
      <c r="AB42" s="75"/>
      <c r="AC42" s="75"/>
      <c r="AD42" s="75"/>
      <c r="AE42" s="74"/>
      <c r="AF42" s="74"/>
      <c r="AG42" s="74"/>
      <c r="AH42" s="73"/>
      <c r="AI42" s="23">
        <v>40</v>
      </c>
      <c r="AJ42" s="23">
        <f t="shared" si="1"/>
        <v>125</v>
      </c>
      <c r="AK42" s="23">
        <f t="shared" si="2"/>
        <v>5</v>
      </c>
    </row>
    <row r="43" spans="1:37" ht="23.25" x14ac:dyDescent="0.25">
      <c r="A43" s="51">
        <v>16</v>
      </c>
      <c r="B43" s="33" t="s">
        <v>69</v>
      </c>
      <c r="C43" s="157" t="s">
        <v>163</v>
      </c>
      <c r="D43" s="150"/>
      <c r="E43" s="150">
        <v>4</v>
      </c>
      <c r="F43" s="23"/>
      <c r="G43" s="49"/>
      <c r="H43" s="49"/>
      <c r="I43" s="49"/>
      <c r="J43" s="49"/>
      <c r="K43" s="48"/>
      <c r="L43" s="48"/>
      <c r="M43" s="48"/>
      <c r="N43" s="48"/>
      <c r="O43" s="47"/>
      <c r="P43" s="47"/>
      <c r="Q43" s="47"/>
      <c r="R43" s="47"/>
      <c r="S43" s="67">
        <v>20</v>
      </c>
      <c r="T43" s="173" t="s">
        <v>181</v>
      </c>
      <c r="U43" s="67"/>
      <c r="V43" s="67">
        <v>5</v>
      </c>
      <c r="W43" s="45"/>
      <c r="X43" s="45"/>
      <c r="Y43" s="45"/>
      <c r="Z43" s="37"/>
      <c r="AA43" s="36"/>
      <c r="AB43" s="36"/>
      <c r="AC43" s="36"/>
      <c r="AD43" s="36"/>
      <c r="AE43" s="44"/>
      <c r="AF43" s="44"/>
      <c r="AG43" s="44"/>
      <c r="AH43" s="35"/>
      <c r="AI43" s="23">
        <v>40</v>
      </c>
      <c r="AJ43" s="23">
        <f t="shared" si="1"/>
        <v>125</v>
      </c>
      <c r="AK43" s="23">
        <f t="shared" si="2"/>
        <v>5</v>
      </c>
    </row>
    <row r="44" spans="1:37" ht="23.25" x14ac:dyDescent="0.25">
      <c r="A44" s="51">
        <v>17</v>
      </c>
      <c r="B44" s="38" t="s">
        <v>68</v>
      </c>
      <c r="C44" s="157" t="s">
        <v>67</v>
      </c>
      <c r="D44" s="150">
        <v>5</v>
      </c>
      <c r="E44" s="150">
        <v>5</v>
      </c>
      <c r="F44" s="23"/>
      <c r="G44" s="62"/>
      <c r="H44" s="49"/>
      <c r="I44" s="49"/>
      <c r="J44" s="49"/>
      <c r="K44" s="48"/>
      <c r="L44" s="48"/>
      <c r="M44" s="48"/>
      <c r="N44" s="48"/>
      <c r="O44" s="47"/>
      <c r="P44" s="47"/>
      <c r="Q44" s="47"/>
      <c r="R44" s="47"/>
      <c r="S44" s="46"/>
      <c r="T44" s="46"/>
      <c r="U44" s="46"/>
      <c r="V44" s="46"/>
      <c r="W44" s="45">
        <v>10</v>
      </c>
      <c r="X44" s="174" t="s">
        <v>181</v>
      </c>
      <c r="Y44" s="45"/>
      <c r="Z44" s="37">
        <v>3</v>
      </c>
      <c r="AA44" s="36"/>
      <c r="AB44" s="36"/>
      <c r="AC44" s="36"/>
      <c r="AD44" s="36"/>
      <c r="AE44" s="44"/>
      <c r="AF44" s="44"/>
      <c r="AG44" s="44"/>
      <c r="AH44" s="35"/>
      <c r="AI44" s="23">
        <v>30</v>
      </c>
      <c r="AJ44" s="23">
        <f t="shared" si="1"/>
        <v>75</v>
      </c>
      <c r="AK44" s="23">
        <f t="shared" si="2"/>
        <v>3</v>
      </c>
    </row>
    <row r="45" spans="1:37" s="69" customFormat="1" ht="23.25" x14ac:dyDescent="0.25">
      <c r="A45" s="51">
        <v>18</v>
      </c>
      <c r="B45" s="38" t="s">
        <v>66</v>
      </c>
      <c r="C45" s="157" t="s">
        <v>65</v>
      </c>
      <c r="D45" s="150">
        <v>5</v>
      </c>
      <c r="E45" s="150">
        <v>5</v>
      </c>
      <c r="F45" s="23"/>
      <c r="G45" s="62"/>
      <c r="H45" s="49"/>
      <c r="I45" s="49"/>
      <c r="J45" s="49"/>
      <c r="K45" s="48"/>
      <c r="L45" s="48"/>
      <c r="M45" s="48"/>
      <c r="N45" s="48"/>
      <c r="O45" s="47"/>
      <c r="P45" s="47"/>
      <c r="Q45" s="47"/>
      <c r="R45" s="47"/>
      <c r="S45" s="46"/>
      <c r="T45" s="67"/>
      <c r="U45" s="46"/>
      <c r="V45" s="46"/>
      <c r="W45" s="45">
        <v>10</v>
      </c>
      <c r="X45" s="174" t="s">
        <v>181</v>
      </c>
      <c r="Y45" s="45"/>
      <c r="Z45" s="58">
        <v>3</v>
      </c>
      <c r="AA45" s="72"/>
      <c r="AB45" s="72"/>
      <c r="AC45" s="72"/>
      <c r="AD45" s="72"/>
      <c r="AE45" s="71"/>
      <c r="AF45" s="71"/>
      <c r="AG45" s="71"/>
      <c r="AH45" s="70"/>
      <c r="AI45" s="23">
        <v>30</v>
      </c>
      <c r="AJ45" s="23">
        <f t="shared" si="1"/>
        <v>75</v>
      </c>
      <c r="AK45" s="23">
        <f t="shared" si="2"/>
        <v>3</v>
      </c>
    </row>
    <row r="46" spans="1:37" ht="23.25" x14ac:dyDescent="0.25">
      <c r="A46" s="51">
        <v>19</v>
      </c>
      <c r="B46" s="68" t="s">
        <v>34</v>
      </c>
      <c r="C46" s="157" t="s">
        <v>196</v>
      </c>
      <c r="D46" s="150">
        <v>5</v>
      </c>
      <c r="E46" s="150">
        <v>5</v>
      </c>
      <c r="F46" s="23"/>
      <c r="G46" s="49"/>
      <c r="H46" s="49"/>
      <c r="I46" s="49"/>
      <c r="J46" s="49"/>
      <c r="K46" s="48"/>
      <c r="L46" s="48"/>
      <c r="M46" s="48"/>
      <c r="N46" s="48"/>
      <c r="O46" s="47"/>
      <c r="P46" s="47"/>
      <c r="Q46" s="47"/>
      <c r="R46" s="47"/>
      <c r="S46" s="46"/>
      <c r="T46" s="46"/>
      <c r="U46" s="46"/>
      <c r="V46" s="46"/>
      <c r="W46" s="45">
        <v>10</v>
      </c>
      <c r="X46" s="174" t="s">
        <v>181</v>
      </c>
      <c r="Y46" s="45"/>
      <c r="Z46" s="37">
        <v>3</v>
      </c>
      <c r="AA46" s="36"/>
      <c r="AB46" s="36"/>
      <c r="AC46" s="36"/>
      <c r="AD46" s="36"/>
      <c r="AE46" s="44"/>
      <c r="AF46" s="44"/>
      <c r="AG46" s="44"/>
      <c r="AH46" s="35"/>
      <c r="AI46" s="23">
        <v>30</v>
      </c>
      <c r="AJ46" s="23">
        <v>75</v>
      </c>
      <c r="AK46" s="23">
        <v>3</v>
      </c>
    </row>
    <row r="47" spans="1:37" ht="23.25" x14ac:dyDescent="0.35">
      <c r="A47" s="51">
        <v>20</v>
      </c>
      <c r="B47" s="33" t="s">
        <v>62</v>
      </c>
      <c r="C47" s="157" t="s">
        <v>164</v>
      </c>
      <c r="D47" s="150">
        <v>6</v>
      </c>
      <c r="E47" s="150">
        <v>6</v>
      </c>
      <c r="F47" s="23"/>
      <c r="G47" s="49"/>
      <c r="H47" s="49"/>
      <c r="I47" s="49"/>
      <c r="J47" s="49"/>
      <c r="K47" s="48"/>
      <c r="L47" s="48"/>
      <c r="M47" s="48"/>
      <c r="N47" s="48"/>
      <c r="O47" s="47"/>
      <c r="P47" s="47"/>
      <c r="Q47" s="47"/>
      <c r="R47" s="47"/>
      <c r="S47" s="67"/>
      <c r="T47" s="67"/>
      <c r="U47" s="67"/>
      <c r="V47" s="67"/>
      <c r="W47" s="45"/>
      <c r="X47" s="45"/>
      <c r="Y47" s="45"/>
      <c r="Z47" s="37"/>
      <c r="AA47" s="36">
        <v>10</v>
      </c>
      <c r="AB47" s="36" t="s">
        <v>184</v>
      </c>
      <c r="AC47" s="36"/>
      <c r="AD47" s="186">
        <v>3</v>
      </c>
      <c r="AE47" s="44"/>
      <c r="AF47" s="44"/>
      <c r="AG47" s="44"/>
      <c r="AH47" s="35"/>
      <c r="AI47" s="23">
        <v>30</v>
      </c>
      <c r="AJ47" s="23">
        <f>25*AK47</f>
        <v>75</v>
      </c>
      <c r="AK47" s="23">
        <v>3</v>
      </c>
    </row>
    <row r="48" spans="1:37" ht="23.25" x14ac:dyDescent="0.25">
      <c r="A48" s="51">
        <v>21</v>
      </c>
      <c r="B48" s="33" t="s">
        <v>61</v>
      </c>
      <c r="C48" s="157" t="s">
        <v>166</v>
      </c>
      <c r="D48" s="150">
        <v>6</v>
      </c>
      <c r="E48" s="150">
        <v>6</v>
      </c>
      <c r="F48" s="23"/>
      <c r="G48" s="49"/>
      <c r="H48" s="49"/>
      <c r="I48" s="49"/>
      <c r="J48" s="49"/>
      <c r="K48" s="48"/>
      <c r="L48" s="48"/>
      <c r="M48" s="48"/>
      <c r="N48" s="48"/>
      <c r="O48" s="47"/>
      <c r="P48" s="47"/>
      <c r="Q48" s="47"/>
      <c r="R48" s="47"/>
      <c r="S48" s="46"/>
      <c r="T48" s="46"/>
      <c r="U48" s="46"/>
      <c r="V48" s="46"/>
      <c r="W48" s="45"/>
      <c r="X48" s="45"/>
      <c r="Y48" s="45"/>
      <c r="Z48" s="37"/>
      <c r="AA48" s="36">
        <v>10</v>
      </c>
      <c r="AB48" s="36" t="s">
        <v>184</v>
      </c>
      <c r="AC48" s="36"/>
      <c r="AD48" s="36">
        <v>3</v>
      </c>
      <c r="AE48" s="44"/>
      <c r="AF48" s="44"/>
      <c r="AG48" s="44"/>
      <c r="AH48" s="35"/>
      <c r="AI48" s="23">
        <v>30</v>
      </c>
      <c r="AJ48" s="23">
        <f>25*AK48</f>
        <v>75</v>
      </c>
      <c r="AK48" s="23">
        <v>3</v>
      </c>
    </row>
    <row r="49" spans="1:37" ht="23.25" x14ac:dyDescent="0.25">
      <c r="A49" s="51">
        <v>22</v>
      </c>
      <c r="B49" s="33" t="s">
        <v>60</v>
      </c>
      <c r="C49" s="157" t="s">
        <v>165</v>
      </c>
      <c r="D49" s="150">
        <v>7</v>
      </c>
      <c r="E49" s="150">
        <v>7</v>
      </c>
      <c r="F49" s="23"/>
      <c r="G49" s="49"/>
      <c r="H49" s="49"/>
      <c r="I49" s="49"/>
      <c r="J49" s="49"/>
      <c r="K49" s="48"/>
      <c r="L49" s="48"/>
      <c r="M49" s="48"/>
      <c r="N49" s="48"/>
      <c r="O49" s="47"/>
      <c r="P49" s="47"/>
      <c r="Q49" s="47"/>
      <c r="R49" s="47"/>
      <c r="S49" s="46"/>
      <c r="T49" s="46"/>
      <c r="U49" s="46"/>
      <c r="V49" s="46"/>
      <c r="W49" s="45"/>
      <c r="X49" s="45"/>
      <c r="Y49" s="45"/>
      <c r="Z49" s="37"/>
      <c r="AA49" s="36"/>
      <c r="AB49" s="36"/>
      <c r="AC49" s="36"/>
      <c r="AD49" s="36"/>
      <c r="AE49" s="44">
        <v>10</v>
      </c>
      <c r="AF49" s="44" t="s">
        <v>179</v>
      </c>
      <c r="AG49" s="44"/>
      <c r="AH49" s="35">
        <v>3</v>
      </c>
      <c r="AI49" s="23">
        <v>30</v>
      </c>
      <c r="AJ49" s="152">
        <f>25*AK49</f>
        <v>75</v>
      </c>
      <c r="AK49" s="23">
        <v>3</v>
      </c>
    </row>
    <row r="50" spans="1:37" ht="23.25" x14ac:dyDescent="0.25">
      <c r="A50" s="51">
        <v>23</v>
      </c>
      <c r="B50" s="33" t="s">
        <v>59</v>
      </c>
      <c r="C50" s="157" t="s">
        <v>167</v>
      </c>
      <c r="D50" s="150">
        <v>7</v>
      </c>
      <c r="E50" s="150">
        <v>7</v>
      </c>
      <c r="F50" s="23"/>
      <c r="G50" s="49"/>
      <c r="H50" s="49"/>
      <c r="I50" s="49"/>
      <c r="J50" s="49"/>
      <c r="K50" s="48"/>
      <c r="L50" s="48"/>
      <c r="M50" s="48"/>
      <c r="N50" s="48"/>
      <c r="O50" s="47"/>
      <c r="P50" s="47"/>
      <c r="Q50" s="47"/>
      <c r="R50" s="47"/>
      <c r="S50" s="46"/>
      <c r="T50" s="46"/>
      <c r="U50" s="46"/>
      <c r="V50" s="46"/>
      <c r="W50" s="45"/>
      <c r="X50" s="45"/>
      <c r="Y50" s="45"/>
      <c r="Z50" s="37"/>
      <c r="AA50" s="36"/>
      <c r="AB50" s="36"/>
      <c r="AC50" s="36"/>
      <c r="AD50" s="36"/>
      <c r="AE50" s="44">
        <v>10</v>
      </c>
      <c r="AF50" s="44" t="s">
        <v>184</v>
      </c>
      <c r="AG50" s="44"/>
      <c r="AH50" s="35">
        <v>3</v>
      </c>
      <c r="AI50" s="23">
        <v>30</v>
      </c>
      <c r="AJ50" s="23">
        <f>25*AK50</f>
        <v>75</v>
      </c>
      <c r="AK50" s="23">
        <v>3</v>
      </c>
    </row>
    <row r="51" spans="1:37" ht="23.25" x14ac:dyDescent="0.25">
      <c r="A51" s="239" t="s">
        <v>6</v>
      </c>
      <c r="B51" s="240"/>
      <c r="C51" s="148"/>
      <c r="D51" s="65"/>
      <c r="E51" s="65"/>
      <c r="F51" s="65"/>
      <c r="G51" s="18">
        <f t="shared" ref="G51:AK51" si="3">SUM(G28:G50)</f>
        <v>110</v>
      </c>
      <c r="H51" s="18" t="s">
        <v>186</v>
      </c>
      <c r="I51" s="18">
        <f t="shared" si="3"/>
        <v>0</v>
      </c>
      <c r="J51" s="18">
        <f t="shared" si="3"/>
        <v>27</v>
      </c>
      <c r="K51" s="18">
        <f t="shared" si="3"/>
        <v>90</v>
      </c>
      <c r="L51" s="177" t="s">
        <v>187</v>
      </c>
      <c r="M51" s="18">
        <f t="shared" si="3"/>
        <v>0</v>
      </c>
      <c r="N51" s="18">
        <f t="shared" si="3"/>
        <v>23</v>
      </c>
      <c r="O51" s="18">
        <f t="shared" si="3"/>
        <v>90</v>
      </c>
      <c r="P51" s="18" t="s">
        <v>188</v>
      </c>
      <c r="Q51" s="18">
        <f t="shared" si="3"/>
        <v>0</v>
      </c>
      <c r="R51" s="18">
        <f t="shared" si="3"/>
        <v>26</v>
      </c>
      <c r="S51" s="18">
        <f t="shared" si="3"/>
        <v>40</v>
      </c>
      <c r="T51" s="18" t="s">
        <v>183</v>
      </c>
      <c r="U51" s="18">
        <f t="shared" si="3"/>
        <v>0</v>
      </c>
      <c r="V51" s="18">
        <f t="shared" si="3"/>
        <v>10</v>
      </c>
      <c r="W51" s="18">
        <f t="shared" si="3"/>
        <v>30</v>
      </c>
      <c r="X51" s="18" t="s">
        <v>72</v>
      </c>
      <c r="Y51" s="18">
        <f t="shared" si="3"/>
        <v>0</v>
      </c>
      <c r="Z51" s="18">
        <f t="shared" si="3"/>
        <v>9</v>
      </c>
      <c r="AA51" s="18">
        <f t="shared" si="3"/>
        <v>20</v>
      </c>
      <c r="AB51" s="18" t="s">
        <v>189</v>
      </c>
      <c r="AC51" s="18">
        <f t="shared" si="3"/>
        <v>0</v>
      </c>
      <c r="AD51" s="18">
        <f t="shared" si="3"/>
        <v>6</v>
      </c>
      <c r="AE51" s="18">
        <f t="shared" si="3"/>
        <v>20</v>
      </c>
      <c r="AF51" s="18" t="s">
        <v>183</v>
      </c>
      <c r="AG51" s="18">
        <f t="shared" si="3"/>
        <v>0</v>
      </c>
      <c r="AH51" s="18">
        <f t="shared" si="3"/>
        <v>6</v>
      </c>
      <c r="AI51" s="18">
        <f>SUM(AI28:AI50)</f>
        <v>900</v>
      </c>
      <c r="AJ51" s="18">
        <f t="shared" si="3"/>
        <v>2675</v>
      </c>
      <c r="AK51" s="18">
        <f t="shared" si="3"/>
        <v>107</v>
      </c>
    </row>
    <row r="52" spans="1:37" ht="23.25" x14ac:dyDescent="0.25">
      <c r="A52" s="241" t="s">
        <v>57</v>
      </c>
      <c r="B52" s="242"/>
      <c r="C52" s="41" t="s">
        <v>56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210"/>
      <c r="AH52" s="210"/>
      <c r="AI52" s="210"/>
      <c r="AJ52" s="210"/>
      <c r="AK52" s="210"/>
    </row>
    <row r="53" spans="1:37" ht="23.25" x14ac:dyDescent="0.25">
      <c r="A53" s="63">
        <v>1</v>
      </c>
      <c r="B53" s="38" t="s">
        <v>55</v>
      </c>
      <c r="C53" s="157" t="s">
        <v>54</v>
      </c>
      <c r="D53" s="23"/>
      <c r="E53" s="23"/>
      <c r="F53" s="23">
        <v>6</v>
      </c>
      <c r="G53" s="62"/>
      <c r="H53" s="62"/>
      <c r="I53" s="62"/>
      <c r="J53" s="62"/>
      <c r="K53" s="61"/>
      <c r="L53" s="61"/>
      <c r="M53" s="61"/>
      <c r="N53" s="61"/>
      <c r="O53" s="60"/>
      <c r="P53" s="60"/>
      <c r="Q53" s="60"/>
      <c r="R53" s="60"/>
      <c r="S53" s="59"/>
      <c r="T53" s="46"/>
      <c r="U53" s="46"/>
      <c r="V53" s="46"/>
      <c r="W53" s="45"/>
      <c r="X53" s="45"/>
      <c r="Y53" s="45"/>
      <c r="Z53" s="58"/>
      <c r="AA53" s="56"/>
      <c r="AB53" s="56"/>
      <c r="AC53" s="56" t="s">
        <v>179</v>
      </c>
      <c r="AD53" s="56">
        <v>3</v>
      </c>
      <c r="AE53" s="24"/>
      <c r="AF53" s="24"/>
      <c r="AG53" s="24"/>
      <c r="AH53" s="24"/>
      <c r="AI53" s="23">
        <v>20</v>
      </c>
      <c r="AJ53" s="23">
        <f>25*AK53</f>
        <v>75</v>
      </c>
      <c r="AK53" s="23">
        <v>3</v>
      </c>
    </row>
    <row r="54" spans="1:37" ht="23.25" x14ac:dyDescent="0.35">
      <c r="A54" s="34">
        <v>2</v>
      </c>
      <c r="B54" s="57" t="s">
        <v>53</v>
      </c>
      <c r="C54" s="157" t="s">
        <v>52</v>
      </c>
      <c r="D54" s="16"/>
      <c r="E54" s="16"/>
      <c r="F54" s="16">
        <v>7</v>
      </c>
      <c r="G54" s="32"/>
      <c r="H54" s="32"/>
      <c r="I54" s="32"/>
      <c r="J54" s="32"/>
      <c r="K54" s="31"/>
      <c r="L54" s="31"/>
      <c r="M54" s="31"/>
      <c r="N54" s="31"/>
      <c r="O54" s="29"/>
      <c r="P54" s="29"/>
      <c r="Q54" s="29"/>
      <c r="R54" s="29"/>
      <c r="S54" s="28"/>
      <c r="T54" s="42"/>
      <c r="U54" s="42"/>
      <c r="V54" s="42"/>
      <c r="W54" s="27"/>
      <c r="X54" s="27"/>
      <c r="Y54" s="27"/>
      <c r="Z54" s="26"/>
      <c r="AA54" s="56"/>
      <c r="AB54" s="56"/>
      <c r="AC54" s="56"/>
      <c r="AD54" s="56"/>
      <c r="AE54" s="24"/>
      <c r="AF54" s="24"/>
      <c r="AG54" s="24" t="s">
        <v>179</v>
      </c>
      <c r="AH54" s="24">
        <v>2</v>
      </c>
      <c r="AI54" s="23">
        <v>20</v>
      </c>
      <c r="AJ54" s="23">
        <f>25*AK54</f>
        <v>50</v>
      </c>
      <c r="AK54" s="23">
        <f>IF(SUM(J54,N54,R54,V54,Z54,AD54,AH54)=0,"",SUM(J54,N54,R54,V54,Z54,AD54,AH54))</f>
        <v>2</v>
      </c>
    </row>
    <row r="55" spans="1:37" ht="23.25" x14ac:dyDescent="0.35">
      <c r="A55" s="34">
        <v>3</v>
      </c>
      <c r="B55" s="57" t="s">
        <v>50</v>
      </c>
      <c r="C55" s="157" t="s">
        <v>49</v>
      </c>
      <c r="D55" s="16"/>
      <c r="E55" s="16"/>
      <c r="F55" s="16">
        <v>7</v>
      </c>
      <c r="G55" s="32"/>
      <c r="H55" s="32"/>
      <c r="I55" s="32"/>
      <c r="J55" s="32"/>
      <c r="K55" s="31"/>
      <c r="L55" s="31"/>
      <c r="M55" s="31"/>
      <c r="N55" s="31"/>
      <c r="O55" s="29"/>
      <c r="P55" s="29"/>
      <c r="Q55" s="29"/>
      <c r="R55" s="29"/>
      <c r="S55" s="28"/>
      <c r="T55" s="42"/>
      <c r="U55" s="42"/>
      <c r="V55" s="42"/>
      <c r="W55" s="27"/>
      <c r="X55" s="27"/>
      <c r="Y55" s="27"/>
      <c r="Z55" s="26"/>
      <c r="AA55" s="56"/>
      <c r="AB55" s="56"/>
      <c r="AC55" s="56"/>
      <c r="AD55" s="56"/>
      <c r="AE55" s="24"/>
      <c r="AF55" s="24"/>
      <c r="AG55" s="24"/>
      <c r="AH55" s="24">
        <v>7</v>
      </c>
      <c r="AI55" s="23">
        <f>SUM(G55:I55,K55:M55,O55:Q55,S55:U55,W55:Y55,AA55:AC55,AE55:AG55)</f>
        <v>0</v>
      </c>
      <c r="AJ55" s="23">
        <f>25*AK55</f>
        <v>175</v>
      </c>
      <c r="AK55" s="23">
        <v>7</v>
      </c>
    </row>
    <row r="56" spans="1:37" ht="23.25" x14ac:dyDescent="0.25">
      <c r="A56" s="243" t="s">
        <v>6</v>
      </c>
      <c r="B56" s="244"/>
      <c r="C56" s="16"/>
      <c r="D56" s="16"/>
      <c r="E56" s="16"/>
      <c r="F56" s="16"/>
      <c r="G56" s="17">
        <f t="shared" ref="G56:AK56" si="4">SUM(G53:G55)</f>
        <v>0</v>
      </c>
      <c r="H56" s="17">
        <f t="shared" si="4"/>
        <v>0</v>
      </c>
      <c r="I56" s="17">
        <f t="shared" si="4"/>
        <v>0</v>
      </c>
      <c r="J56" s="17">
        <f t="shared" si="4"/>
        <v>0</v>
      </c>
      <c r="K56" s="17">
        <f t="shared" si="4"/>
        <v>0</v>
      </c>
      <c r="L56" s="17">
        <f t="shared" si="4"/>
        <v>0</v>
      </c>
      <c r="M56" s="17">
        <f t="shared" si="4"/>
        <v>0</v>
      </c>
      <c r="N56" s="17">
        <f t="shared" si="4"/>
        <v>0</v>
      </c>
      <c r="O56" s="17">
        <f t="shared" si="4"/>
        <v>0</v>
      </c>
      <c r="P56" s="17">
        <f t="shared" si="4"/>
        <v>0</v>
      </c>
      <c r="Q56" s="17">
        <f t="shared" si="4"/>
        <v>0</v>
      </c>
      <c r="R56" s="17">
        <f t="shared" si="4"/>
        <v>0</v>
      </c>
      <c r="S56" s="17">
        <f t="shared" si="4"/>
        <v>0</v>
      </c>
      <c r="T56" s="17">
        <f t="shared" si="4"/>
        <v>0</v>
      </c>
      <c r="U56" s="17">
        <f t="shared" si="4"/>
        <v>0</v>
      </c>
      <c r="V56" s="17">
        <f t="shared" si="4"/>
        <v>0</v>
      </c>
      <c r="W56" s="17">
        <f t="shared" si="4"/>
        <v>0</v>
      </c>
      <c r="X56" s="17">
        <f t="shared" si="4"/>
        <v>0</v>
      </c>
      <c r="Y56" s="17">
        <f t="shared" si="4"/>
        <v>0</v>
      </c>
      <c r="Z56" s="17">
        <f t="shared" si="4"/>
        <v>0</v>
      </c>
      <c r="AA56" s="17">
        <f t="shared" si="4"/>
        <v>0</v>
      </c>
      <c r="AB56" s="17">
        <f t="shared" si="4"/>
        <v>0</v>
      </c>
      <c r="AC56" s="17" t="s">
        <v>179</v>
      </c>
      <c r="AD56" s="17">
        <f t="shared" si="4"/>
        <v>3</v>
      </c>
      <c r="AE56" s="17">
        <f t="shared" si="4"/>
        <v>0</v>
      </c>
      <c r="AF56" s="17">
        <f t="shared" si="4"/>
        <v>0</v>
      </c>
      <c r="AG56" s="17" t="s">
        <v>179</v>
      </c>
      <c r="AH56" s="17">
        <f t="shared" si="4"/>
        <v>9</v>
      </c>
      <c r="AI56" s="17">
        <f t="shared" si="4"/>
        <v>40</v>
      </c>
      <c r="AJ56" s="17">
        <f t="shared" si="4"/>
        <v>300</v>
      </c>
      <c r="AK56" s="17">
        <f t="shared" si="4"/>
        <v>12</v>
      </c>
    </row>
    <row r="57" spans="1:37" ht="49.5" customHeight="1" x14ac:dyDescent="0.25">
      <c r="A57" s="245" t="s">
        <v>48</v>
      </c>
      <c r="B57" s="246"/>
      <c r="C57" s="41" t="s">
        <v>13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247"/>
      <c r="AH57" s="247"/>
      <c r="AI57" s="247"/>
      <c r="AJ57" s="247"/>
      <c r="AK57" s="247"/>
    </row>
    <row r="58" spans="1:37" ht="23.25" x14ac:dyDescent="0.35">
      <c r="A58" s="34">
        <v>1</v>
      </c>
      <c r="B58" s="55" t="s">
        <v>47</v>
      </c>
      <c r="C58" s="157" t="s">
        <v>46</v>
      </c>
      <c r="D58" s="16">
        <v>4</v>
      </c>
      <c r="E58" s="16">
        <v>4</v>
      </c>
      <c r="F58" s="16"/>
      <c r="G58" s="53"/>
      <c r="H58" s="53"/>
      <c r="I58" s="53"/>
      <c r="J58" s="53"/>
      <c r="K58" s="31"/>
      <c r="L58" s="31"/>
      <c r="M58" s="31"/>
      <c r="N58" s="31"/>
      <c r="O58" s="14"/>
      <c r="P58" s="14"/>
      <c r="Q58" s="14"/>
      <c r="R58" s="14"/>
      <c r="S58" s="42">
        <v>20</v>
      </c>
      <c r="T58" s="176" t="s">
        <v>185</v>
      </c>
      <c r="U58" s="42"/>
      <c r="V58" s="42">
        <v>6</v>
      </c>
      <c r="W58" s="27"/>
      <c r="X58" s="27"/>
      <c r="Y58" s="27"/>
      <c r="Z58" s="52"/>
      <c r="AA58" s="50"/>
      <c r="AB58" s="50"/>
      <c r="AC58" s="50"/>
      <c r="AD58" s="50"/>
      <c r="AE58" s="24"/>
      <c r="AF58" s="24"/>
      <c r="AG58" s="24"/>
      <c r="AH58" s="24"/>
      <c r="AI58" s="23">
        <v>50</v>
      </c>
      <c r="AJ58" s="23">
        <f t="shared" ref="AJ58:AJ63" si="5">25*AK58</f>
        <v>150</v>
      </c>
      <c r="AK58" s="23">
        <v>6</v>
      </c>
    </row>
    <row r="59" spans="1:37" ht="23.25" x14ac:dyDescent="0.35">
      <c r="A59" s="34">
        <v>2</v>
      </c>
      <c r="B59" s="43" t="s">
        <v>45</v>
      </c>
      <c r="C59" s="157" t="s">
        <v>44</v>
      </c>
      <c r="D59" s="16">
        <v>4</v>
      </c>
      <c r="E59" s="16">
        <v>4</v>
      </c>
      <c r="F59" s="16"/>
      <c r="G59" s="32"/>
      <c r="H59" s="53"/>
      <c r="I59" s="32"/>
      <c r="J59" s="53"/>
      <c r="K59" s="31"/>
      <c r="L59" s="31"/>
      <c r="M59" s="31"/>
      <c r="N59" s="31"/>
      <c r="O59" s="14"/>
      <c r="P59" s="14"/>
      <c r="Q59" s="14"/>
      <c r="R59" s="14"/>
      <c r="S59" s="42">
        <v>20</v>
      </c>
      <c r="T59" s="178" t="s">
        <v>51</v>
      </c>
      <c r="U59" s="42"/>
      <c r="V59" s="42">
        <v>6</v>
      </c>
      <c r="W59" s="27"/>
      <c r="X59" s="27"/>
      <c r="Y59" s="27"/>
      <c r="Z59" s="52"/>
      <c r="AA59" s="50"/>
      <c r="AB59" s="50"/>
      <c r="AC59" s="50"/>
      <c r="AD59" s="50"/>
      <c r="AE59" s="24"/>
      <c r="AF59" s="24"/>
      <c r="AG59" s="24"/>
      <c r="AH59" s="24"/>
      <c r="AI59" s="23">
        <v>50</v>
      </c>
      <c r="AJ59" s="23">
        <f t="shared" si="5"/>
        <v>150</v>
      </c>
      <c r="AK59" s="23">
        <v>6</v>
      </c>
    </row>
    <row r="60" spans="1:37" ht="23.25" x14ac:dyDescent="0.35">
      <c r="A60" s="34">
        <v>3</v>
      </c>
      <c r="B60" s="43" t="s">
        <v>43</v>
      </c>
      <c r="C60" s="157" t="s">
        <v>42</v>
      </c>
      <c r="D60" s="16">
        <v>5</v>
      </c>
      <c r="E60" s="16">
        <v>5</v>
      </c>
      <c r="F60" s="16"/>
      <c r="G60" s="32"/>
      <c r="H60" s="53"/>
      <c r="I60" s="32"/>
      <c r="J60" s="53"/>
      <c r="K60" s="31"/>
      <c r="L60" s="30"/>
      <c r="M60" s="30"/>
      <c r="N60" s="30"/>
      <c r="O60" s="14"/>
      <c r="P60" s="14"/>
      <c r="Q60" s="14"/>
      <c r="R60" s="14"/>
      <c r="S60" s="42"/>
      <c r="T60" s="42"/>
      <c r="U60" s="42"/>
      <c r="V60" s="42"/>
      <c r="W60" s="27">
        <v>20</v>
      </c>
      <c r="X60" s="27" t="s">
        <v>51</v>
      </c>
      <c r="Y60" s="27"/>
      <c r="Z60" s="52">
        <v>5</v>
      </c>
      <c r="AA60" s="50"/>
      <c r="AB60" s="50"/>
      <c r="AC60" s="50"/>
      <c r="AD60" s="50"/>
      <c r="AE60" s="24"/>
      <c r="AF60" s="24"/>
      <c r="AG60" s="24"/>
      <c r="AH60" s="24"/>
      <c r="AI60" s="23">
        <v>50</v>
      </c>
      <c r="AJ60" s="23">
        <f t="shared" si="5"/>
        <v>125</v>
      </c>
      <c r="AK60" s="23">
        <v>5</v>
      </c>
    </row>
    <row r="61" spans="1:37" ht="32.25" customHeight="1" x14ac:dyDescent="0.35">
      <c r="A61" s="34">
        <v>4</v>
      </c>
      <c r="B61" s="54" t="s">
        <v>41</v>
      </c>
      <c r="C61" s="157" t="s">
        <v>40</v>
      </c>
      <c r="D61" s="16">
        <v>5</v>
      </c>
      <c r="E61" s="16">
        <v>5</v>
      </c>
      <c r="F61" s="16"/>
      <c r="G61" s="32"/>
      <c r="H61" s="32"/>
      <c r="I61" s="32"/>
      <c r="J61" s="32"/>
      <c r="K61" s="31"/>
      <c r="L61" s="31"/>
      <c r="M61" s="31"/>
      <c r="N61" s="31"/>
      <c r="O61" s="14"/>
      <c r="P61" s="14"/>
      <c r="Q61" s="14"/>
      <c r="R61" s="14"/>
      <c r="S61" s="42"/>
      <c r="T61" s="42"/>
      <c r="U61" s="42"/>
      <c r="V61" s="42"/>
      <c r="W61" s="27">
        <v>20</v>
      </c>
      <c r="X61" s="27" t="s">
        <v>51</v>
      </c>
      <c r="Y61" s="27"/>
      <c r="Z61" s="52">
        <v>5</v>
      </c>
      <c r="AA61" s="50"/>
      <c r="AB61" s="50"/>
      <c r="AC61" s="50"/>
      <c r="AD61" s="50"/>
      <c r="AE61" s="24"/>
      <c r="AF61" s="24"/>
      <c r="AG61" s="24"/>
      <c r="AH61" s="24"/>
      <c r="AI61" s="23">
        <v>50</v>
      </c>
      <c r="AJ61" s="23">
        <f t="shared" si="5"/>
        <v>125</v>
      </c>
      <c r="AK61" s="23">
        <v>5</v>
      </c>
    </row>
    <row r="62" spans="1:37" ht="23.25" x14ac:dyDescent="0.35">
      <c r="A62" s="34">
        <v>5</v>
      </c>
      <c r="B62" s="38" t="s">
        <v>39</v>
      </c>
      <c r="C62" s="157" t="s">
        <v>38</v>
      </c>
      <c r="D62" s="16">
        <v>6</v>
      </c>
      <c r="E62" s="16">
        <v>6</v>
      </c>
      <c r="F62" s="16"/>
      <c r="G62" s="32"/>
      <c r="H62" s="53"/>
      <c r="I62" s="53"/>
      <c r="J62" s="53"/>
      <c r="K62" s="31"/>
      <c r="L62" s="31"/>
      <c r="M62" s="31"/>
      <c r="N62" s="31"/>
      <c r="O62" s="14"/>
      <c r="P62" s="14"/>
      <c r="Q62" s="14"/>
      <c r="R62" s="14"/>
      <c r="S62" s="42"/>
      <c r="T62" s="42"/>
      <c r="U62" s="42"/>
      <c r="V62" s="42"/>
      <c r="W62" s="27"/>
      <c r="X62" s="27"/>
      <c r="Y62" s="27"/>
      <c r="Z62" s="52"/>
      <c r="AA62" s="50">
        <v>20</v>
      </c>
      <c r="AB62" s="50" t="s">
        <v>51</v>
      </c>
      <c r="AC62" s="50"/>
      <c r="AD62" s="50">
        <v>5</v>
      </c>
      <c r="AE62" s="24"/>
      <c r="AF62" s="24"/>
      <c r="AG62" s="24"/>
      <c r="AH62" s="24"/>
      <c r="AI62" s="23">
        <v>50</v>
      </c>
      <c r="AJ62" s="23">
        <f t="shared" si="5"/>
        <v>125</v>
      </c>
      <c r="AK62" s="23">
        <v>5</v>
      </c>
    </row>
    <row r="63" spans="1:37" ht="23.25" x14ac:dyDescent="0.35">
      <c r="A63" s="34">
        <v>6</v>
      </c>
      <c r="B63" s="43" t="s">
        <v>37</v>
      </c>
      <c r="C63" s="157" t="s">
        <v>36</v>
      </c>
      <c r="D63" s="16">
        <v>7</v>
      </c>
      <c r="E63" s="16">
        <v>7</v>
      </c>
      <c r="F63" s="16"/>
      <c r="G63" s="32"/>
      <c r="H63" s="32"/>
      <c r="I63" s="32"/>
      <c r="J63" s="32"/>
      <c r="K63" s="31"/>
      <c r="L63" s="31"/>
      <c r="M63" s="31"/>
      <c r="N63" s="31"/>
      <c r="O63" s="14"/>
      <c r="P63" s="14"/>
      <c r="Q63" s="14"/>
      <c r="R63" s="14"/>
      <c r="S63" s="42"/>
      <c r="T63" s="42"/>
      <c r="U63" s="42"/>
      <c r="V63" s="42"/>
      <c r="W63" s="27"/>
      <c r="X63" s="27"/>
      <c r="Y63" s="27"/>
      <c r="Z63" s="52"/>
      <c r="AA63" s="50"/>
      <c r="AB63" s="50"/>
      <c r="AC63" s="50"/>
      <c r="AD63" s="50"/>
      <c r="AE63" s="24">
        <v>20</v>
      </c>
      <c r="AF63" s="24" t="s">
        <v>51</v>
      </c>
      <c r="AG63" s="24"/>
      <c r="AH63" s="24">
        <v>5</v>
      </c>
      <c r="AI63" s="23">
        <v>50</v>
      </c>
      <c r="AJ63" s="23">
        <f t="shared" si="5"/>
        <v>125</v>
      </c>
      <c r="AK63" s="23">
        <v>5</v>
      </c>
    </row>
    <row r="64" spans="1:37" ht="46.5" x14ac:dyDescent="0.25">
      <c r="A64" s="51">
        <v>7</v>
      </c>
      <c r="B64" s="38" t="s">
        <v>25</v>
      </c>
      <c r="C64" s="157" t="s">
        <v>24</v>
      </c>
      <c r="D64" s="23"/>
      <c r="E64" s="23" t="s">
        <v>23</v>
      </c>
      <c r="F64" s="23"/>
      <c r="G64" s="49"/>
      <c r="H64" s="49"/>
      <c r="I64" s="49"/>
      <c r="J64" s="49"/>
      <c r="K64" s="48"/>
      <c r="L64" s="48"/>
      <c r="M64" s="48"/>
      <c r="N64" s="48"/>
      <c r="O64" s="47"/>
      <c r="P64" s="47"/>
      <c r="Q64" s="47"/>
      <c r="R64" s="47"/>
      <c r="S64" s="46"/>
      <c r="T64" s="46"/>
      <c r="U64" s="46" t="s">
        <v>22</v>
      </c>
      <c r="V64" s="46">
        <v>5</v>
      </c>
      <c r="W64" s="45"/>
      <c r="X64" s="45"/>
      <c r="Y64" s="45" t="s">
        <v>22</v>
      </c>
      <c r="Z64" s="37">
        <v>6</v>
      </c>
      <c r="AA64" s="36"/>
      <c r="AB64" s="36"/>
      <c r="AC64" s="36" t="s">
        <v>22</v>
      </c>
      <c r="AD64" s="36">
        <v>5</v>
      </c>
      <c r="AE64" s="44"/>
      <c r="AF64" s="44"/>
      <c r="AG64" s="44"/>
      <c r="AH64" s="35"/>
      <c r="AI64" s="23">
        <v>450</v>
      </c>
      <c r="AJ64" s="23">
        <v>480</v>
      </c>
      <c r="AK64" s="23">
        <f>IF(SUM(J64,N64,R64,V64,Z64,AD64,AH64)=0,"",SUM(J64,N64,R64,V64,Z64,AD64,AH64))</f>
        <v>16</v>
      </c>
    </row>
    <row r="65" spans="1:37" ht="23.25" x14ac:dyDescent="0.25">
      <c r="A65" s="243" t="s">
        <v>6</v>
      </c>
      <c r="B65" s="244"/>
      <c r="C65" s="16"/>
      <c r="D65" s="16"/>
      <c r="E65" s="16"/>
      <c r="F65" s="16"/>
      <c r="G65" s="17">
        <f t="shared" ref="G65:R65" si="6">SUM(G58:G64)</f>
        <v>0</v>
      </c>
      <c r="H65" s="17">
        <f t="shared" si="6"/>
        <v>0</v>
      </c>
      <c r="I65" s="17">
        <f t="shared" si="6"/>
        <v>0</v>
      </c>
      <c r="J65" s="17">
        <f t="shared" si="6"/>
        <v>0</v>
      </c>
      <c r="K65" s="17">
        <f t="shared" si="6"/>
        <v>0</v>
      </c>
      <c r="L65" s="17">
        <f t="shared" si="6"/>
        <v>0</v>
      </c>
      <c r="M65" s="17">
        <f t="shared" si="6"/>
        <v>0</v>
      </c>
      <c r="N65" s="17">
        <f t="shared" si="6"/>
        <v>0</v>
      </c>
      <c r="O65" s="17">
        <f t="shared" si="6"/>
        <v>0</v>
      </c>
      <c r="P65" s="17">
        <f t="shared" si="6"/>
        <v>0</v>
      </c>
      <c r="Q65" s="17">
        <f t="shared" si="6"/>
        <v>0</v>
      </c>
      <c r="R65" s="17">
        <f t="shared" si="6"/>
        <v>0</v>
      </c>
      <c r="S65" s="17">
        <f>SUM(S58:S61)</f>
        <v>40</v>
      </c>
      <c r="T65" s="179" t="s">
        <v>190</v>
      </c>
      <c r="U65" s="17">
        <v>150</v>
      </c>
      <c r="V65" s="17">
        <f>SUM(V58,V59,V64)</f>
        <v>17</v>
      </c>
      <c r="W65" s="17">
        <f t="shared" ref="W65:AK65" si="7">SUM(W58:W64)</f>
        <v>40</v>
      </c>
      <c r="X65" s="17" t="s">
        <v>191</v>
      </c>
      <c r="Y65" s="17">
        <v>150</v>
      </c>
      <c r="Z65" s="17">
        <f t="shared" si="7"/>
        <v>16</v>
      </c>
      <c r="AA65" s="17">
        <f t="shared" si="7"/>
        <v>20</v>
      </c>
      <c r="AB65" s="17" t="s">
        <v>51</v>
      </c>
      <c r="AC65" s="17">
        <v>150</v>
      </c>
      <c r="AD65" s="17">
        <f t="shared" si="7"/>
        <v>10</v>
      </c>
      <c r="AE65" s="17">
        <f t="shared" si="7"/>
        <v>20</v>
      </c>
      <c r="AF65" s="17" t="s">
        <v>51</v>
      </c>
      <c r="AG65" s="17">
        <f t="shared" si="7"/>
        <v>0</v>
      </c>
      <c r="AH65" s="17">
        <f t="shared" si="7"/>
        <v>5</v>
      </c>
      <c r="AI65" s="17">
        <f t="shared" si="7"/>
        <v>750</v>
      </c>
      <c r="AJ65" s="17">
        <f t="shared" si="7"/>
        <v>1280</v>
      </c>
      <c r="AK65" s="17">
        <f t="shared" si="7"/>
        <v>48</v>
      </c>
    </row>
    <row r="66" spans="1:37" ht="49.5" customHeight="1" x14ac:dyDescent="0.25">
      <c r="A66" s="245" t="s">
        <v>35</v>
      </c>
      <c r="B66" s="248"/>
      <c r="C66" s="41" t="s">
        <v>13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247"/>
      <c r="AH66" s="247"/>
      <c r="AI66" s="247"/>
      <c r="AJ66" s="247"/>
      <c r="AK66" s="247"/>
    </row>
    <row r="67" spans="1:37" ht="23.25" x14ac:dyDescent="0.25">
      <c r="A67" s="34">
        <v>1</v>
      </c>
      <c r="B67" s="38" t="s">
        <v>64</v>
      </c>
      <c r="C67" s="157" t="s">
        <v>195</v>
      </c>
      <c r="D67" s="16">
        <v>4</v>
      </c>
      <c r="E67" s="16">
        <v>4</v>
      </c>
      <c r="F67" s="16"/>
      <c r="G67" s="32"/>
      <c r="H67" s="32"/>
      <c r="I67" s="32"/>
      <c r="J67" s="32"/>
      <c r="K67" s="30"/>
      <c r="L67" s="30"/>
      <c r="M67" s="30"/>
      <c r="N67" s="30"/>
      <c r="O67" s="14"/>
      <c r="P67" s="14"/>
      <c r="Q67" s="14"/>
      <c r="R67" s="14"/>
      <c r="S67" s="42">
        <v>20</v>
      </c>
      <c r="T67" s="176" t="s">
        <v>185</v>
      </c>
      <c r="U67" s="42"/>
      <c r="V67" s="42">
        <v>6</v>
      </c>
      <c r="W67" s="27"/>
      <c r="X67" s="27"/>
      <c r="Y67" s="27"/>
      <c r="Z67" s="37"/>
      <c r="AA67" s="36"/>
      <c r="AB67" s="36"/>
      <c r="AC67" s="36"/>
      <c r="AD67" s="36"/>
      <c r="AE67" s="24"/>
      <c r="AF67" s="24"/>
      <c r="AG67" s="24"/>
      <c r="AH67" s="35"/>
      <c r="AI67" s="23">
        <v>50</v>
      </c>
      <c r="AJ67" s="23">
        <f t="shared" ref="AJ67:AJ72" si="8">25*AK67</f>
        <v>150</v>
      </c>
      <c r="AK67" s="23">
        <v>6</v>
      </c>
    </row>
    <row r="68" spans="1:37" ht="23.25" x14ac:dyDescent="0.25">
      <c r="A68" s="34">
        <v>2</v>
      </c>
      <c r="B68" s="38" t="s">
        <v>32</v>
      </c>
      <c r="C68" s="157" t="s">
        <v>168</v>
      </c>
      <c r="D68" s="16">
        <v>4</v>
      </c>
      <c r="E68" s="16">
        <v>4</v>
      </c>
      <c r="F68" s="22"/>
      <c r="G68" s="32"/>
      <c r="H68" s="32"/>
      <c r="I68" s="32"/>
      <c r="J68" s="32"/>
      <c r="K68" s="31"/>
      <c r="L68" s="31"/>
      <c r="M68" s="31"/>
      <c r="N68" s="31"/>
      <c r="O68" s="29"/>
      <c r="P68" s="29"/>
      <c r="Q68" s="29"/>
      <c r="R68" s="29"/>
      <c r="S68" s="42">
        <v>20</v>
      </c>
      <c r="T68" s="178" t="s">
        <v>51</v>
      </c>
      <c r="U68" s="28"/>
      <c r="V68" s="42">
        <v>6</v>
      </c>
      <c r="W68" s="27"/>
      <c r="X68" s="27"/>
      <c r="Y68" s="27"/>
      <c r="Z68" s="26"/>
      <c r="AA68" s="25"/>
      <c r="AB68" s="36"/>
      <c r="AC68" s="36"/>
      <c r="AD68" s="36"/>
      <c r="AE68" s="24"/>
      <c r="AF68" s="24"/>
      <c r="AG68" s="24"/>
      <c r="AH68" s="39"/>
      <c r="AI68" s="23">
        <v>50</v>
      </c>
      <c r="AJ68" s="23">
        <f t="shared" si="8"/>
        <v>150</v>
      </c>
      <c r="AK68" s="23">
        <v>6</v>
      </c>
    </row>
    <row r="69" spans="1:37" ht="23.25" x14ac:dyDescent="0.25">
      <c r="A69" s="34">
        <v>3</v>
      </c>
      <c r="B69" s="38" t="s">
        <v>31</v>
      </c>
      <c r="C69" s="157" t="s">
        <v>169</v>
      </c>
      <c r="D69" s="16">
        <v>5</v>
      </c>
      <c r="E69" s="16">
        <v>5</v>
      </c>
      <c r="F69" s="16"/>
      <c r="G69" s="32"/>
      <c r="H69" s="32"/>
      <c r="I69" s="32"/>
      <c r="J69" s="32"/>
      <c r="K69" s="31"/>
      <c r="L69" s="31"/>
      <c r="M69" s="31"/>
      <c r="N69" s="31"/>
      <c r="O69" s="29"/>
      <c r="P69" s="29"/>
      <c r="Q69" s="29"/>
      <c r="R69" s="29"/>
      <c r="S69" s="28"/>
      <c r="T69" s="28"/>
      <c r="U69" s="28"/>
      <c r="V69" s="28"/>
      <c r="W69" s="27">
        <v>20</v>
      </c>
      <c r="X69" s="27" t="s">
        <v>51</v>
      </c>
      <c r="Y69" s="27"/>
      <c r="Z69" s="37">
        <v>5</v>
      </c>
      <c r="AA69" s="36"/>
      <c r="AB69" s="36"/>
      <c r="AC69" s="36"/>
      <c r="AD69" s="36"/>
      <c r="AE69" s="24"/>
      <c r="AF69" s="24"/>
      <c r="AG69" s="24"/>
      <c r="AH69" s="35"/>
      <c r="AI69" s="23">
        <v>50</v>
      </c>
      <c r="AJ69" s="23">
        <f t="shared" si="8"/>
        <v>125</v>
      </c>
      <c r="AK69" s="23">
        <v>5</v>
      </c>
    </row>
    <row r="70" spans="1:37" ht="23.25" x14ac:dyDescent="0.35">
      <c r="A70" s="34">
        <v>4</v>
      </c>
      <c r="B70" s="38" t="s">
        <v>30</v>
      </c>
      <c r="C70" s="157" t="s">
        <v>29</v>
      </c>
      <c r="D70" s="16">
        <v>5</v>
      </c>
      <c r="E70" s="16">
        <v>5</v>
      </c>
      <c r="F70" s="16"/>
      <c r="G70" s="32"/>
      <c r="H70" s="32"/>
      <c r="I70" s="32"/>
      <c r="J70" s="32"/>
      <c r="K70" s="31"/>
      <c r="L70" s="31"/>
      <c r="M70" s="31"/>
      <c r="N70" s="31"/>
      <c r="O70" s="14"/>
      <c r="P70" s="14"/>
      <c r="Q70" s="14"/>
      <c r="R70" s="14"/>
      <c r="S70" s="28"/>
      <c r="T70" s="28"/>
      <c r="U70" s="28"/>
      <c r="V70" s="28"/>
      <c r="W70" s="27">
        <v>20</v>
      </c>
      <c r="X70" s="27" t="s">
        <v>51</v>
      </c>
      <c r="Y70" s="27"/>
      <c r="Z70" s="27">
        <v>5</v>
      </c>
      <c r="AA70" s="50"/>
      <c r="AB70" s="50"/>
      <c r="AC70" s="50"/>
      <c r="AD70" s="50"/>
      <c r="AE70" s="24"/>
      <c r="AF70" s="24"/>
      <c r="AG70" s="24"/>
      <c r="AH70" s="39"/>
      <c r="AI70" s="23">
        <v>50</v>
      </c>
      <c r="AJ70" s="23">
        <f t="shared" si="8"/>
        <v>125</v>
      </c>
      <c r="AK70" s="23">
        <v>5</v>
      </c>
    </row>
    <row r="71" spans="1:37" ht="23.25" x14ac:dyDescent="0.35">
      <c r="A71" s="34">
        <v>5</v>
      </c>
      <c r="B71" s="38" t="s">
        <v>28</v>
      </c>
      <c r="C71" s="157" t="s">
        <v>27</v>
      </c>
      <c r="D71" s="16">
        <v>6</v>
      </c>
      <c r="E71" s="16">
        <v>6</v>
      </c>
      <c r="F71" s="16"/>
      <c r="G71" s="32"/>
      <c r="H71" s="32"/>
      <c r="I71" s="32"/>
      <c r="J71" s="32"/>
      <c r="K71" s="31"/>
      <c r="L71" s="31"/>
      <c r="M71" s="30"/>
      <c r="N71" s="30"/>
      <c r="O71" s="29"/>
      <c r="P71" s="29"/>
      <c r="Q71" s="29"/>
      <c r="R71" s="29"/>
      <c r="S71" s="28"/>
      <c r="T71" s="28"/>
      <c r="U71" s="28"/>
      <c r="V71" s="28"/>
      <c r="W71" s="27"/>
      <c r="X71" s="27"/>
      <c r="Y71" s="27"/>
      <c r="Z71" s="26"/>
      <c r="AA71" s="50">
        <v>20</v>
      </c>
      <c r="AB71" s="50" t="s">
        <v>51</v>
      </c>
      <c r="AC71" s="50"/>
      <c r="AD71" s="50">
        <v>5</v>
      </c>
      <c r="AE71" s="24"/>
      <c r="AF71" s="24"/>
      <c r="AG71" s="24"/>
      <c r="AH71" s="39"/>
      <c r="AI71" s="23">
        <v>50</v>
      </c>
      <c r="AJ71" s="23">
        <f t="shared" si="8"/>
        <v>125</v>
      </c>
      <c r="AK71" s="23">
        <v>5</v>
      </c>
    </row>
    <row r="72" spans="1:37" ht="23.25" x14ac:dyDescent="0.25">
      <c r="A72" s="34">
        <v>6</v>
      </c>
      <c r="B72" s="38" t="s">
        <v>26</v>
      </c>
      <c r="C72" s="157" t="s">
        <v>174</v>
      </c>
      <c r="D72" s="16">
        <v>7</v>
      </c>
      <c r="E72" s="16">
        <v>7</v>
      </c>
      <c r="F72" s="16"/>
      <c r="G72" s="32"/>
      <c r="H72" s="32"/>
      <c r="I72" s="32"/>
      <c r="J72" s="32"/>
      <c r="K72" s="31"/>
      <c r="L72" s="31"/>
      <c r="M72" s="31"/>
      <c r="N72" s="31"/>
      <c r="O72" s="29"/>
      <c r="P72" s="29"/>
      <c r="Q72" s="29"/>
      <c r="R72" s="29"/>
      <c r="S72" s="28"/>
      <c r="T72" s="28"/>
      <c r="U72" s="28"/>
      <c r="V72" s="28"/>
      <c r="W72" s="27"/>
      <c r="X72" s="27"/>
      <c r="Y72" s="27"/>
      <c r="Z72" s="37"/>
      <c r="AA72" s="25"/>
      <c r="AB72" s="25"/>
      <c r="AC72" s="25"/>
      <c r="AD72" s="25"/>
      <c r="AE72" s="24">
        <v>20</v>
      </c>
      <c r="AF72" s="24" t="s">
        <v>51</v>
      </c>
      <c r="AG72" s="24"/>
      <c r="AH72" s="35">
        <v>5</v>
      </c>
      <c r="AI72" s="23">
        <v>50</v>
      </c>
      <c r="AJ72" s="23">
        <f t="shared" si="8"/>
        <v>125</v>
      </c>
      <c r="AK72" s="23">
        <v>5</v>
      </c>
    </row>
    <row r="73" spans="1:37" ht="46.5" x14ac:dyDescent="0.25">
      <c r="A73" s="34">
        <v>7</v>
      </c>
      <c r="B73" s="38" t="s">
        <v>25</v>
      </c>
      <c r="C73" s="157" t="s">
        <v>170</v>
      </c>
      <c r="D73" s="23"/>
      <c r="E73" s="23" t="s">
        <v>23</v>
      </c>
      <c r="F73" s="23"/>
      <c r="G73" s="49"/>
      <c r="H73" s="49"/>
      <c r="I73" s="49"/>
      <c r="J73" s="49"/>
      <c r="K73" s="48"/>
      <c r="L73" s="48"/>
      <c r="M73" s="48"/>
      <c r="N73" s="48"/>
      <c r="O73" s="47"/>
      <c r="P73" s="47"/>
      <c r="Q73" s="47"/>
      <c r="R73" s="47"/>
      <c r="S73" s="46"/>
      <c r="T73" s="46"/>
      <c r="U73" s="46" t="s">
        <v>22</v>
      </c>
      <c r="V73" s="46">
        <v>5</v>
      </c>
      <c r="W73" s="45"/>
      <c r="X73" s="45"/>
      <c r="Y73" s="45" t="s">
        <v>22</v>
      </c>
      <c r="Z73" s="37">
        <v>6</v>
      </c>
      <c r="AA73" s="36"/>
      <c r="AB73" s="36"/>
      <c r="AC73" s="36" t="s">
        <v>22</v>
      </c>
      <c r="AD73" s="36">
        <v>5</v>
      </c>
      <c r="AE73" s="44"/>
      <c r="AF73" s="44"/>
      <c r="AG73" s="44"/>
      <c r="AH73" s="35"/>
      <c r="AI73" s="23">
        <v>450</v>
      </c>
      <c r="AJ73" s="23">
        <v>480</v>
      </c>
      <c r="AK73" s="23">
        <f>IF(SUM(J73,N73,R73,V73,Z73,AD73,AH73)=0,"",SUM(J73,N73,R73,V73,Z73,AD73,AH73))</f>
        <v>16</v>
      </c>
    </row>
    <row r="74" spans="1:37" ht="23.25" x14ac:dyDescent="0.25">
      <c r="A74" s="243" t="s">
        <v>6</v>
      </c>
      <c r="B74" s="244"/>
      <c r="C74" s="16"/>
      <c r="D74" s="16"/>
      <c r="E74" s="16"/>
      <c r="F74" s="16"/>
      <c r="G74" s="17">
        <f t="shared" ref="G74:AK74" si="9">SUM(G67:G73)</f>
        <v>0</v>
      </c>
      <c r="H74" s="17">
        <f t="shared" si="9"/>
        <v>0</v>
      </c>
      <c r="I74" s="17">
        <f t="shared" si="9"/>
        <v>0</v>
      </c>
      <c r="J74" s="17">
        <f t="shared" si="9"/>
        <v>0</v>
      </c>
      <c r="K74" s="17">
        <f t="shared" si="9"/>
        <v>0</v>
      </c>
      <c r="L74" s="17">
        <f t="shared" si="9"/>
        <v>0</v>
      </c>
      <c r="M74" s="17">
        <f t="shared" si="9"/>
        <v>0</v>
      </c>
      <c r="N74" s="17">
        <f t="shared" si="9"/>
        <v>0</v>
      </c>
      <c r="O74" s="17">
        <f t="shared" si="9"/>
        <v>0</v>
      </c>
      <c r="P74" s="17">
        <f t="shared" si="9"/>
        <v>0</v>
      </c>
      <c r="Q74" s="17">
        <f t="shared" si="9"/>
        <v>0</v>
      </c>
      <c r="R74" s="17">
        <f t="shared" si="9"/>
        <v>0</v>
      </c>
      <c r="S74" s="17">
        <f t="shared" si="9"/>
        <v>40</v>
      </c>
      <c r="T74" s="179" t="s">
        <v>190</v>
      </c>
      <c r="U74" s="17">
        <v>150</v>
      </c>
      <c r="V74" s="17">
        <f t="shared" si="9"/>
        <v>17</v>
      </c>
      <c r="W74" s="17">
        <f t="shared" si="9"/>
        <v>40</v>
      </c>
      <c r="X74" s="17" t="s">
        <v>191</v>
      </c>
      <c r="Y74" s="17">
        <v>150</v>
      </c>
      <c r="Z74" s="17">
        <f t="shared" si="9"/>
        <v>16</v>
      </c>
      <c r="AA74" s="17">
        <f t="shared" si="9"/>
        <v>20</v>
      </c>
      <c r="AB74" s="17">
        <f t="shared" si="9"/>
        <v>0</v>
      </c>
      <c r="AC74" s="17">
        <v>150</v>
      </c>
      <c r="AD74" s="17">
        <f t="shared" si="9"/>
        <v>10</v>
      </c>
      <c r="AE74" s="17">
        <f t="shared" si="9"/>
        <v>20</v>
      </c>
      <c r="AF74" s="17" t="s">
        <v>51</v>
      </c>
      <c r="AG74" s="17">
        <f t="shared" si="9"/>
        <v>0</v>
      </c>
      <c r="AH74" s="17">
        <f t="shared" si="9"/>
        <v>5</v>
      </c>
      <c r="AI74" s="17">
        <f t="shared" si="9"/>
        <v>750</v>
      </c>
      <c r="AJ74" s="17">
        <f t="shared" si="9"/>
        <v>1280</v>
      </c>
      <c r="AK74" s="17">
        <f t="shared" si="9"/>
        <v>48</v>
      </c>
    </row>
    <row r="75" spans="1:37" ht="48" customHeight="1" x14ac:dyDescent="0.25">
      <c r="A75" s="245" t="s">
        <v>21</v>
      </c>
      <c r="B75" s="248"/>
      <c r="C75" s="41" t="s">
        <v>13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247"/>
      <c r="AH75" s="247"/>
      <c r="AI75" s="247"/>
      <c r="AJ75" s="247"/>
      <c r="AK75" s="247"/>
    </row>
    <row r="76" spans="1:37" ht="23.25" x14ac:dyDescent="0.25">
      <c r="A76" s="34">
        <v>1</v>
      </c>
      <c r="B76" s="38" t="s">
        <v>20</v>
      </c>
      <c r="C76" s="157" t="s">
        <v>171</v>
      </c>
      <c r="D76" s="16">
        <v>5</v>
      </c>
      <c r="E76" s="16">
        <v>5</v>
      </c>
      <c r="F76" s="22"/>
      <c r="G76" s="32"/>
      <c r="H76" s="32"/>
      <c r="I76" s="32"/>
      <c r="J76" s="32"/>
      <c r="K76" s="31"/>
      <c r="L76" s="31"/>
      <c r="M76" s="31"/>
      <c r="N76" s="31"/>
      <c r="O76" s="29"/>
      <c r="P76" s="29"/>
      <c r="Q76" s="29"/>
      <c r="R76" s="29"/>
      <c r="S76" s="28"/>
      <c r="T76" s="28"/>
      <c r="U76" s="28"/>
      <c r="V76" s="28"/>
      <c r="W76" s="27">
        <v>20</v>
      </c>
      <c r="X76" s="27" t="s">
        <v>51</v>
      </c>
      <c r="Y76" s="27"/>
      <c r="Z76" s="37">
        <v>5</v>
      </c>
      <c r="AA76" s="36"/>
      <c r="AB76" s="36"/>
      <c r="AC76" s="36"/>
      <c r="AD76" s="36"/>
      <c r="AE76" s="24"/>
      <c r="AF76" s="24"/>
      <c r="AG76" s="24"/>
      <c r="AH76" s="35"/>
      <c r="AI76" s="23">
        <v>50</v>
      </c>
      <c r="AJ76" s="23">
        <f>25*AK76</f>
        <v>125</v>
      </c>
      <c r="AK76" s="23">
        <v>5</v>
      </c>
    </row>
    <row r="77" spans="1:37" ht="23.25" x14ac:dyDescent="0.25">
      <c r="A77" s="34">
        <v>2</v>
      </c>
      <c r="B77" s="38" t="s">
        <v>19</v>
      </c>
      <c r="C77" s="157" t="s">
        <v>18</v>
      </c>
      <c r="D77" s="16">
        <v>6</v>
      </c>
      <c r="E77" s="16">
        <v>6</v>
      </c>
      <c r="F77" s="16"/>
      <c r="G77" s="32"/>
      <c r="H77" s="32"/>
      <c r="I77" s="32"/>
      <c r="J77" s="32"/>
      <c r="K77" s="31"/>
      <c r="L77" s="31"/>
      <c r="M77" s="31"/>
      <c r="N77" s="31"/>
      <c r="O77" s="29"/>
      <c r="P77" s="29"/>
      <c r="Q77" s="29"/>
      <c r="R77" s="29"/>
      <c r="S77" s="28"/>
      <c r="T77" s="28"/>
      <c r="U77" s="28"/>
      <c r="V77" s="28"/>
      <c r="W77" s="27"/>
      <c r="X77" s="27"/>
      <c r="Y77" s="27"/>
      <c r="Z77" s="37"/>
      <c r="AA77" s="36">
        <v>20</v>
      </c>
      <c r="AB77" s="36" t="s">
        <v>51</v>
      </c>
      <c r="AC77" s="36"/>
      <c r="AD77" s="36">
        <v>5</v>
      </c>
      <c r="AE77" s="24"/>
      <c r="AF77" s="24"/>
      <c r="AG77" s="24"/>
      <c r="AH77" s="35"/>
      <c r="AI77" s="23">
        <v>50</v>
      </c>
      <c r="AJ77" s="23">
        <f>25*AK77</f>
        <v>125</v>
      </c>
      <c r="AK77" s="23">
        <v>5</v>
      </c>
    </row>
    <row r="78" spans="1:37" ht="23.25" x14ac:dyDescent="0.35">
      <c r="A78" s="34">
        <v>3</v>
      </c>
      <c r="B78" s="43" t="s">
        <v>17</v>
      </c>
      <c r="C78" s="157" t="s">
        <v>173</v>
      </c>
      <c r="D78" s="16">
        <v>6</v>
      </c>
      <c r="E78" s="16">
        <v>6</v>
      </c>
      <c r="F78" s="16"/>
      <c r="G78" s="32"/>
      <c r="H78" s="32"/>
      <c r="I78" s="32"/>
      <c r="J78" s="32"/>
      <c r="K78" s="31"/>
      <c r="L78" s="31"/>
      <c r="M78" s="31"/>
      <c r="N78" s="31"/>
      <c r="O78" s="14"/>
      <c r="P78" s="14"/>
      <c r="Q78" s="14"/>
      <c r="R78" s="14"/>
      <c r="S78" s="28"/>
      <c r="T78" s="28"/>
      <c r="U78" s="28"/>
      <c r="V78" s="28"/>
      <c r="W78" s="27"/>
      <c r="X78" s="27"/>
      <c r="Y78" s="27"/>
      <c r="Z78" s="37"/>
      <c r="AA78" s="36">
        <v>20</v>
      </c>
      <c r="AB78" s="36" t="s">
        <v>51</v>
      </c>
      <c r="AC78" s="36"/>
      <c r="AD78" s="36">
        <v>5</v>
      </c>
      <c r="AE78" s="24"/>
      <c r="AF78" s="24"/>
      <c r="AG78" s="24"/>
      <c r="AH78" s="35"/>
      <c r="AI78" s="23">
        <v>50</v>
      </c>
      <c r="AJ78" s="23">
        <f>25*AK78</f>
        <v>125</v>
      </c>
      <c r="AK78" s="23">
        <v>5</v>
      </c>
    </row>
    <row r="79" spans="1:37" ht="35.25" customHeight="1" x14ac:dyDescent="0.25">
      <c r="A79" s="34">
        <v>4</v>
      </c>
      <c r="B79" s="38" t="s">
        <v>16</v>
      </c>
      <c r="C79" s="157" t="s">
        <v>172</v>
      </c>
      <c r="D79" s="16">
        <v>7</v>
      </c>
      <c r="E79" s="16">
        <v>7</v>
      </c>
      <c r="F79" s="16"/>
      <c r="G79" s="32"/>
      <c r="H79" s="32"/>
      <c r="I79" s="32"/>
      <c r="J79" s="32"/>
      <c r="K79" s="30"/>
      <c r="L79" s="30"/>
      <c r="M79" s="30"/>
      <c r="N79" s="30"/>
      <c r="O79" s="14"/>
      <c r="P79" s="14"/>
      <c r="Q79" s="14"/>
      <c r="R79" s="14"/>
      <c r="S79" s="42"/>
      <c r="T79" s="42"/>
      <c r="U79" s="42"/>
      <c r="V79" s="42"/>
      <c r="W79" s="27"/>
      <c r="X79" s="27"/>
      <c r="Y79" s="27"/>
      <c r="Z79" s="37"/>
      <c r="AA79" s="36"/>
      <c r="AB79" s="36"/>
      <c r="AC79" s="36"/>
      <c r="AD79" s="36"/>
      <c r="AE79" s="24">
        <v>20</v>
      </c>
      <c r="AF79" s="24" t="s">
        <v>51</v>
      </c>
      <c r="AG79" s="24"/>
      <c r="AH79" s="35">
        <v>5</v>
      </c>
      <c r="AI79" s="23">
        <v>50</v>
      </c>
      <c r="AJ79" s="23">
        <f>25*AK79</f>
        <v>125</v>
      </c>
      <c r="AK79" s="23">
        <v>5</v>
      </c>
    </row>
    <row r="80" spans="1:37" ht="23.25" x14ac:dyDescent="0.25">
      <c r="A80" s="34">
        <v>5</v>
      </c>
      <c r="B80" s="38" t="s">
        <v>8</v>
      </c>
      <c r="C80" s="157" t="s">
        <v>194</v>
      </c>
      <c r="D80" s="16">
        <v>7</v>
      </c>
      <c r="E80" s="16">
        <v>7</v>
      </c>
      <c r="F80" s="16"/>
      <c r="G80" s="32"/>
      <c r="H80" s="32"/>
      <c r="I80" s="32"/>
      <c r="J80" s="32"/>
      <c r="K80" s="31"/>
      <c r="L80" s="31"/>
      <c r="M80" s="30"/>
      <c r="N80" s="30"/>
      <c r="O80" s="29"/>
      <c r="P80" s="29"/>
      <c r="Q80" s="29"/>
      <c r="R80" s="29"/>
      <c r="S80" s="28"/>
      <c r="T80" s="28"/>
      <c r="U80" s="28"/>
      <c r="V80" s="28"/>
      <c r="W80" s="27"/>
      <c r="X80" s="27"/>
      <c r="Y80" s="27"/>
      <c r="Z80" s="37"/>
      <c r="AA80" s="25"/>
      <c r="AB80" s="25"/>
      <c r="AC80" s="25"/>
      <c r="AD80" s="25"/>
      <c r="AE80" s="24">
        <v>20</v>
      </c>
      <c r="AF80" s="24" t="s">
        <v>51</v>
      </c>
      <c r="AG80" s="24"/>
      <c r="AH80" s="35">
        <v>5</v>
      </c>
      <c r="AI80" s="23">
        <v>50</v>
      </c>
      <c r="AJ80" s="23">
        <f>25*AK80</f>
        <v>125</v>
      </c>
      <c r="AK80" s="23">
        <v>5</v>
      </c>
    </row>
    <row r="81" spans="1:40" ht="23.25" x14ac:dyDescent="0.25">
      <c r="A81" s="243" t="s">
        <v>6</v>
      </c>
      <c r="B81" s="244"/>
      <c r="C81" s="16"/>
      <c r="D81" s="16"/>
      <c r="E81" s="16"/>
      <c r="F81" s="16"/>
      <c r="G81" s="17">
        <f t="shared" ref="G81:AK81" si="10">SUM(G76:G80)</f>
        <v>0</v>
      </c>
      <c r="H81" s="17">
        <f t="shared" si="10"/>
        <v>0</v>
      </c>
      <c r="I81" s="17">
        <f t="shared" si="10"/>
        <v>0</v>
      </c>
      <c r="J81" s="17">
        <f t="shared" si="10"/>
        <v>0</v>
      </c>
      <c r="K81" s="17">
        <f t="shared" si="10"/>
        <v>0</v>
      </c>
      <c r="L81" s="17">
        <f t="shared" si="10"/>
        <v>0</v>
      </c>
      <c r="M81" s="17">
        <f t="shared" si="10"/>
        <v>0</v>
      </c>
      <c r="N81" s="17">
        <f t="shared" si="10"/>
        <v>0</v>
      </c>
      <c r="O81" s="17">
        <f t="shared" si="10"/>
        <v>0</v>
      </c>
      <c r="P81" s="17">
        <f t="shared" si="10"/>
        <v>0</v>
      </c>
      <c r="Q81" s="17">
        <f t="shared" si="10"/>
        <v>0</v>
      </c>
      <c r="R81" s="17">
        <f t="shared" si="10"/>
        <v>0</v>
      </c>
      <c r="S81" s="17">
        <f t="shared" si="10"/>
        <v>0</v>
      </c>
      <c r="T81" s="17">
        <f t="shared" si="10"/>
        <v>0</v>
      </c>
      <c r="U81" s="17">
        <f t="shared" si="10"/>
        <v>0</v>
      </c>
      <c r="V81" s="17">
        <f t="shared" si="10"/>
        <v>0</v>
      </c>
      <c r="W81" s="17">
        <f t="shared" si="10"/>
        <v>20</v>
      </c>
      <c r="X81" s="17" t="s">
        <v>51</v>
      </c>
      <c r="Y81" s="17">
        <f t="shared" si="10"/>
        <v>0</v>
      </c>
      <c r="Z81" s="17">
        <f t="shared" si="10"/>
        <v>5</v>
      </c>
      <c r="AA81" s="17">
        <f t="shared" si="10"/>
        <v>40</v>
      </c>
      <c r="AB81" s="17" t="s">
        <v>191</v>
      </c>
      <c r="AC81" s="17">
        <f t="shared" si="10"/>
        <v>0</v>
      </c>
      <c r="AD81" s="17">
        <f t="shared" si="10"/>
        <v>10</v>
      </c>
      <c r="AE81" s="17">
        <f t="shared" si="10"/>
        <v>40</v>
      </c>
      <c r="AF81" s="17" t="s">
        <v>191</v>
      </c>
      <c r="AG81" s="17">
        <v>0</v>
      </c>
      <c r="AH81" s="17">
        <f t="shared" si="10"/>
        <v>10</v>
      </c>
      <c r="AI81" s="17">
        <f t="shared" si="10"/>
        <v>250</v>
      </c>
      <c r="AJ81" s="17">
        <f t="shared" si="10"/>
        <v>625</v>
      </c>
      <c r="AK81" s="17">
        <f t="shared" si="10"/>
        <v>25</v>
      </c>
    </row>
    <row r="82" spans="1:40" ht="57" customHeight="1" x14ac:dyDescent="0.25">
      <c r="A82" s="245" t="s">
        <v>14</v>
      </c>
      <c r="B82" s="248"/>
      <c r="C82" s="41" t="s">
        <v>13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247"/>
      <c r="AH82" s="247"/>
      <c r="AI82" s="247"/>
      <c r="AJ82" s="247"/>
      <c r="AK82" s="247"/>
    </row>
    <row r="83" spans="1:40" ht="23.25" x14ac:dyDescent="0.25">
      <c r="A83" s="34">
        <v>1</v>
      </c>
      <c r="B83" s="38" t="s">
        <v>12</v>
      </c>
      <c r="C83" s="157" t="s">
        <v>175</v>
      </c>
      <c r="D83" s="16">
        <v>5</v>
      </c>
      <c r="E83" s="16">
        <v>5</v>
      </c>
      <c r="F83" s="16"/>
      <c r="G83" s="32"/>
      <c r="H83" s="32"/>
      <c r="I83" s="32"/>
      <c r="J83" s="32"/>
      <c r="K83" s="31"/>
      <c r="L83" s="30"/>
      <c r="M83" s="30"/>
      <c r="N83" s="30"/>
      <c r="O83" s="29"/>
      <c r="P83" s="29"/>
      <c r="Q83" s="29"/>
      <c r="R83" s="29"/>
      <c r="S83" s="28"/>
      <c r="T83" s="28"/>
      <c r="U83" s="28"/>
      <c r="V83" s="28"/>
      <c r="W83" s="27">
        <v>20</v>
      </c>
      <c r="X83" s="27" t="s">
        <v>51</v>
      </c>
      <c r="Y83" s="27"/>
      <c r="Z83" s="27">
        <v>5</v>
      </c>
      <c r="AA83" s="25"/>
      <c r="AB83" s="25"/>
      <c r="AC83" s="25"/>
      <c r="AD83" s="25"/>
      <c r="AE83" s="24"/>
      <c r="AF83" s="24"/>
      <c r="AG83" s="24"/>
      <c r="AH83" s="39"/>
      <c r="AI83" s="23">
        <v>50</v>
      </c>
      <c r="AJ83" s="23">
        <f>25*AK83</f>
        <v>125</v>
      </c>
      <c r="AK83" s="23">
        <v>5</v>
      </c>
    </row>
    <row r="84" spans="1:40" ht="23.25" x14ac:dyDescent="0.25">
      <c r="A84" s="34">
        <v>2</v>
      </c>
      <c r="B84" s="38" t="s">
        <v>11</v>
      </c>
      <c r="C84" s="157" t="s">
        <v>176</v>
      </c>
      <c r="D84" s="16">
        <v>6</v>
      </c>
      <c r="E84" s="16">
        <v>6</v>
      </c>
      <c r="F84" s="22"/>
      <c r="G84" s="32"/>
      <c r="H84" s="32"/>
      <c r="I84" s="32"/>
      <c r="J84" s="32"/>
      <c r="K84" s="31"/>
      <c r="L84" s="30"/>
      <c r="M84" s="30"/>
      <c r="N84" s="30"/>
      <c r="O84" s="29"/>
      <c r="P84" s="29"/>
      <c r="Q84" s="29"/>
      <c r="R84" s="29"/>
      <c r="S84" s="28"/>
      <c r="T84" s="28"/>
      <c r="U84" s="28"/>
      <c r="V84" s="28"/>
      <c r="W84" s="27"/>
      <c r="X84" s="27"/>
      <c r="Y84" s="27"/>
      <c r="Z84" s="27"/>
      <c r="AA84" s="36">
        <v>20</v>
      </c>
      <c r="AB84" s="36" t="s">
        <v>51</v>
      </c>
      <c r="AC84" s="36"/>
      <c r="AD84" s="36">
        <v>5</v>
      </c>
      <c r="AE84" s="24"/>
      <c r="AF84" s="24"/>
      <c r="AG84" s="24"/>
      <c r="AH84" s="39"/>
      <c r="AI84" s="23">
        <v>50</v>
      </c>
      <c r="AJ84" s="23">
        <f>25*AK84</f>
        <v>125</v>
      </c>
      <c r="AK84" s="23">
        <v>5</v>
      </c>
    </row>
    <row r="85" spans="1:40" ht="23.25" x14ac:dyDescent="0.25">
      <c r="A85" s="34">
        <v>3</v>
      </c>
      <c r="B85" s="38" t="s">
        <v>10</v>
      </c>
      <c r="C85" s="157" t="s">
        <v>177</v>
      </c>
      <c r="D85" s="16">
        <v>6</v>
      </c>
      <c r="E85" s="16">
        <v>6</v>
      </c>
      <c r="F85" s="22"/>
      <c r="G85" s="32"/>
      <c r="H85" s="32"/>
      <c r="I85" s="32"/>
      <c r="J85" s="32"/>
      <c r="K85" s="31"/>
      <c r="L85" s="30"/>
      <c r="M85" s="30"/>
      <c r="N85" s="30"/>
      <c r="O85" s="29"/>
      <c r="P85" s="29"/>
      <c r="Q85" s="29"/>
      <c r="R85" s="29"/>
      <c r="S85" s="28"/>
      <c r="T85" s="28"/>
      <c r="U85" s="28"/>
      <c r="V85" s="28"/>
      <c r="W85" s="27"/>
      <c r="X85" s="27"/>
      <c r="Y85" s="27"/>
      <c r="Z85" s="27"/>
      <c r="AA85" s="36">
        <v>20</v>
      </c>
      <c r="AB85" s="36" t="s">
        <v>51</v>
      </c>
      <c r="AC85" s="36"/>
      <c r="AD85" s="36">
        <v>5</v>
      </c>
      <c r="AE85" s="24"/>
      <c r="AF85" s="24"/>
      <c r="AG85" s="24"/>
      <c r="AH85" s="39"/>
      <c r="AI85" s="23">
        <v>50</v>
      </c>
      <c r="AJ85" s="23">
        <f>25*AK85</f>
        <v>125</v>
      </c>
      <c r="AK85" s="23">
        <v>5</v>
      </c>
    </row>
    <row r="86" spans="1:40" ht="23.25" x14ac:dyDescent="0.25">
      <c r="A86" s="34">
        <v>4</v>
      </c>
      <c r="B86" s="38" t="s">
        <v>9</v>
      </c>
      <c r="C86" s="157" t="s">
        <v>178</v>
      </c>
      <c r="D86" s="16">
        <v>7</v>
      </c>
      <c r="E86" s="16">
        <v>7</v>
      </c>
      <c r="F86" s="16"/>
      <c r="G86" s="32"/>
      <c r="H86" s="32"/>
      <c r="I86" s="32"/>
      <c r="J86" s="32"/>
      <c r="K86" s="31"/>
      <c r="L86" s="30"/>
      <c r="M86" s="30"/>
      <c r="N86" s="30"/>
      <c r="O86" s="29"/>
      <c r="P86" s="29"/>
      <c r="Q86" s="29"/>
      <c r="R86" s="29"/>
      <c r="S86" s="28"/>
      <c r="T86" s="28"/>
      <c r="U86" s="28"/>
      <c r="V86" s="28"/>
      <c r="W86" s="27"/>
      <c r="X86" s="27"/>
      <c r="Y86" s="27"/>
      <c r="Z86" s="37"/>
      <c r="AA86" s="36"/>
      <c r="AB86" s="36"/>
      <c r="AC86" s="36"/>
      <c r="AD86" s="36"/>
      <c r="AE86" s="24">
        <v>20</v>
      </c>
      <c r="AF86" s="24" t="s">
        <v>51</v>
      </c>
      <c r="AG86" s="24"/>
      <c r="AH86" s="35">
        <v>5</v>
      </c>
      <c r="AI86" s="23">
        <v>50</v>
      </c>
      <c r="AJ86" s="23">
        <f>25*AK86</f>
        <v>125</v>
      </c>
      <c r="AK86" s="23">
        <v>5</v>
      </c>
    </row>
    <row r="87" spans="1:40" ht="23.25" x14ac:dyDescent="0.25">
      <c r="A87" s="34">
        <v>5</v>
      </c>
      <c r="B87" s="33" t="s">
        <v>15</v>
      </c>
      <c r="C87" s="157" t="s">
        <v>193</v>
      </c>
      <c r="D87" s="16">
        <v>7</v>
      </c>
      <c r="E87" s="16">
        <v>7</v>
      </c>
      <c r="F87" s="16"/>
      <c r="G87" s="32"/>
      <c r="H87" s="32"/>
      <c r="I87" s="32"/>
      <c r="J87" s="32"/>
      <c r="K87" s="31"/>
      <c r="L87" s="30"/>
      <c r="M87" s="30"/>
      <c r="N87" s="30"/>
      <c r="O87" s="29"/>
      <c r="P87" s="29"/>
      <c r="Q87" s="29"/>
      <c r="R87" s="29"/>
      <c r="S87" s="28"/>
      <c r="T87" s="28"/>
      <c r="U87" s="28"/>
      <c r="V87" s="28"/>
      <c r="W87" s="27"/>
      <c r="X87" s="27"/>
      <c r="Y87" s="27"/>
      <c r="Z87" s="26"/>
      <c r="AA87" s="25"/>
      <c r="AB87" s="25"/>
      <c r="AC87" s="25"/>
      <c r="AD87" s="25"/>
      <c r="AE87" s="24">
        <v>20</v>
      </c>
      <c r="AF87" s="24" t="s">
        <v>51</v>
      </c>
      <c r="AG87" s="24"/>
      <c r="AH87" s="24">
        <v>5</v>
      </c>
      <c r="AI87" s="23">
        <v>50</v>
      </c>
      <c r="AJ87" s="23">
        <f>25*AK87</f>
        <v>125</v>
      </c>
      <c r="AK87" s="23">
        <v>5</v>
      </c>
    </row>
    <row r="88" spans="1:40" ht="23.25" x14ac:dyDescent="0.25">
      <c r="A88" s="243" t="s">
        <v>6</v>
      </c>
      <c r="B88" s="244"/>
      <c r="C88" s="16"/>
      <c r="D88" s="16"/>
      <c r="E88" s="16"/>
      <c r="F88" s="22"/>
      <c r="G88" s="21">
        <v>0</v>
      </c>
      <c r="H88" s="21">
        <v>0</v>
      </c>
      <c r="I88" s="21">
        <v>0</v>
      </c>
      <c r="J88" s="21">
        <v>0</v>
      </c>
      <c r="K88" s="19">
        <v>0</v>
      </c>
      <c r="L88" s="19">
        <f>SUM(L84:L87)</f>
        <v>0</v>
      </c>
      <c r="M88" s="19">
        <f>SUM(M84:M87)</f>
        <v>0</v>
      </c>
      <c r="N88" s="19">
        <f>SUM(N84:N87)</f>
        <v>0</v>
      </c>
      <c r="O88" s="19">
        <v>0</v>
      </c>
      <c r="P88" s="19">
        <f>SUM(P84:P87)</f>
        <v>0</v>
      </c>
      <c r="Q88" s="19">
        <v>0</v>
      </c>
      <c r="R88" s="19">
        <f>SUM(R84:R87)</f>
        <v>0</v>
      </c>
      <c r="S88" s="19">
        <v>0</v>
      </c>
      <c r="T88" s="19">
        <f>SUM(T84:T87)</f>
        <v>0</v>
      </c>
      <c r="U88" s="19">
        <v>0</v>
      </c>
      <c r="V88" s="19">
        <f>SUM(V84:V87)</f>
        <v>0</v>
      </c>
      <c r="W88" s="19">
        <f>SUM(W83:W87)</f>
        <v>20</v>
      </c>
      <c r="X88" s="19" t="s">
        <v>51</v>
      </c>
      <c r="Y88" s="19">
        <f>SUM(Y84:Y87)</f>
        <v>0</v>
      </c>
      <c r="Z88" s="20">
        <f>SUM(Z83:Z87)</f>
        <v>5</v>
      </c>
      <c r="AA88" s="20">
        <f>SUM(AA83:AA87)</f>
        <v>40</v>
      </c>
      <c r="AB88" s="20" t="s">
        <v>191</v>
      </c>
      <c r="AC88" s="20">
        <v>0</v>
      </c>
      <c r="AD88" s="20">
        <f>SUM(AD84:AD87)</f>
        <v>10</v>
      </c>
      <c r="AE88" s="19">
        <v>40</v>
      </c>
      <c r="AF88" s="19" t="s">
        <v>191</v>
      </c>
      <c r="AG88" s="19">
        <f>SUM(AG84:AG87)</f>
        <v>0</v>
      </c>
      <c r="AH88" s="20">
        <f>SUM(AH84:AH87)</f>
        <v>10</v>
      </c>
      <c r="AI88" s="181">
        <v>250</v>
      </c>
      <c r="AJ88" s="181">
        <v>625</v>
      </c>
      <c r="AK88" s="181">
        <f>SUM(AK83:AK87)</f>
        <v>25</v>
      </c>
      <c r="AL88" s="3"/>
      <c r="AM88" s="3"/>
      <c r="AN88" s="3"/>
    </row>
    <row r="89" spans="1:40" ht="23.25" x14ac:dyDescent="0.25">
      <c r="A89" s="243" t="s">
        <v>5</v>
      </c>
      <c r="B89" s="244"/>
      <c r="C89" s="16"/>
      <c r="D89" s="16"/>
      <c r="E89" s="16"/>
      <c r="F89" s="16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3"/>
      <c r="AM89" s="3"/>
      <c r="AN89" s="3"/>
    </row>
    <row r="90" spans="1:40" ht="23.25" x14ac:dyDescent="0.25">
      <c r="A90" s="243" t="s">
        <v>5</v>
      </c>
      <c r="B90" s="244"/>
      <c r="C90" s="16"/>
      <c r="D90" s="16"/>
      <c r="E90" s="16"/>
      <c r="F90" s="16"/>
      <c r="G90" s="175">
        <v>127</v>
      </c>
      <c r="H90" s="175">
        <v>170</v>
      </c>
      <c r="I90" s="175"/>
      <c r="J90" s="175">
        <v>30</v>
      </c>
      <c r="K90" s="175">
        <v>92</v>
      </c>
      <c r="L90" s="175">
        <v>240</v>
      </c>
      <c r="M90" s="175"/>
      <c r="N90" s="175">
        <v>30</v>
      </c>
      <c r="O90" s="175">
        <v>90</v>
      </c>
      <c r="P90" s="175">
        <v>180</v>
      </c>
      <c r="Q90" s="175"/>
      <c r="R90" s="175">
        <v>30</v>
      </c>
      <c r="S90" s="175">
        <v>80</v>
      </c>
      <c r="T90" s="175">
        <v>130</v>
      </c>
      <c r="U90" s="175">
        <v>150</v>
      </c>
      <c r="V90" s="175"/>
      <c r="W90" s="175">
        <v>90</v>
      </c>
      <c r="X90" s="175">
        <v>150</v>
      </c>
      <c r="Y90" s="175">
        <v>150</v>
      </c>
      <c r="Z90" s="175">
        <v>30</v>
      </c>
      <c r="AA90" s="175">
        <v>95</v>
      </c>
      <c r="AB90" s="175">
        <v>130</v>
      </c>
      <c r="AC90" s="175">
        <v>150</v>
      </c>
      <c r="AD90" s="175"/>
      <c r="AE90" s="175">
        <v>80</v>
      </c>
      <c r="AF90" s="175">
        <v>110</v>
      </c>
      <c r="AG90" s="175">
        <v>20</v>
      </c>
      <c r="AH90" s="180"/>
      <c r="AI90" s="175"/>
      <c r="AJ90" s="175"/>
      <c r="AK90" s="175"/>
      <c r="AL90" s="3"/>
      <c r="AM90" s="5"/>
      <c r="AN90" s="3"/>
    </row>
    <row r="91" spans="1:40" ht="23.25" x14ac:dyDescent="0.25">
      <c r="A91" s="243" t="s">
        <v>4</v>
      </c>
      <c r="B91" s="244"/>
      <c r="C91" s="16"/>
      <c r="D91" s="16"/>
      <c r="E91" s="16"/>
      <c r="F91" s="16"/>
      <c r="G91" s="19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62"/>
      <c r="AK91" s="17"/>
      <c r="AL91" s="3" t="s">
        <v>3</v>
      </c>
      <c r="AM91" s="5"/>
      <c r="AN91" s="3"/>
    </row>
    <row r="92" spans="1:40" ht="23.25" x14ac:dyDescent="0.25">
      <c r="A92" s="251" t="s">
        <v>2</v>
      </c>
      <c r="B92" s="252"/>
      <c r="C92" s="16"/>
      <c r="D92" s="16"/>
      <c r="E92" s="16"/>
      <c r="F92" s="16"/>
      <c r="G92" s="12">
        <f>SUM(G26,G51,G56,G65,G81)</f>
        <v>122</v>
      </c>
      <c r="H92" s="12">
        <f>SUM(H26,H51,H56,H65,H81)</f>
        <v>20</v>
      </c>
      <c r="I92" s="12">
        <f t="shared" ref="I92:AK92" si="11">SUM(I26,I51,I56,I65,I81)</f>
        <v>0</v>
      </c>
      <c r="J92" s="13">
        <f t="shared" si="11"/>
        <v>30</v>
      </c>
      <c r="K92" s="14">
        <f t="shared" si="11"/>
        <v>92</v>
      </c>
      <c r="L92" s="14">
        <f t="shared" si="11"/>
        <v>80</v>
      </c>
      <c r="M92" s="14">
        <f t="shared" si="11"/>
        <v>0</v>
      </c>
      <c r="N92" s="13">
        <f t="shared" si="11"/>
        <v>30</v>
      </c>
      <c r="O92" s="12">
        <f t="shared" si="11"/>
        <v>90</v>
      </c>
      <c r="P92" s="12">
        <f t="shared" si="11"/>
        <v>40</v>
      </c>
      <c r="Q92" s="12">
        <f t="shared" si="11"/>
        <v>0</v>
      </c>
      <c r="R92" s="13">
        <f t="shared" si="11"/>
        <v>30</v>
      </c>
      <c r="S92" s="14">
        <f t="shared" si="11"/>
        <v>80</v>
      </c>
      <c r="T92" s="14">
        <f t="shared" si="11"/>
        <v>30</v>
      </c>
      <c r="U92" s="14">
        <f t="shared" si="11"/>
        <v>150</v>
      </c>
      <c r="V92" s="15">
        <f t="shared" si="11"/>
        <v>30</v>
      </c>
      <c r="W92" s="12">
        <f t="shared" si="11"/>
        <v>90</v>
      </c>
      <c r="X92" s="12">
        <f t="shared" si="11"/>
        <v>0</v>
      </c>
      <c r="Y92" s="12">
        <f t="shared" si="11"/>
        <v>150</v>
      </c>
      <c r="Z92" s="13">
        <f t="shared" si="11"/>
        <v>30</v>
      </c>
      <c r="AA92" s="14">
        <f t="shared" si="11"/>
        <v>90</v>
      </c>
      <c r="AB92" s="14">
        <f t="shared" si="11"/>
        <v>0</v>
      </c>
      <c r="AC92" s="14">
        <f t="shared" si="11"/>
        <v>150</v>
      </c>
      <c r="AD92" s="13">
        <f t="shared" si="11"/>
        <v>30</v>
      </c>
      <c r="AE92" s="12">
        <f>SUM(AE26,AE51,AE56,AE65,AE81,)</f>
        <v>80</v>
      </c>
      <c r="AF92" s="12"/>
      <c r="AG92" s="12">
        <f t="shared" si="11"/>
        <v>0</v>
      </c>
      <c r="AH92" s="13">
        <f t="shared" si="11"/>
        <v>30</v>
      </c>
      <c r="AI92" s="162">
        <f t="shared" si="11"/>
        <v>2134</v>
      </c>
      <c r="AJ92" s="162">
        <f>SUM(AJ26,AJ51,AJ56,AJ65,AJ81)</f>
        <v>5339</v>
      </c>
      <c r="AK92" s="162">
        <f t="shared" si="11"/>
        <v>210</v>
      </c>
      <c r="AL92" s="11">
        <f>AI92/AK92</f>
        <v>10.161904761904761</v>
      </c>
      <c r="AM92" s="5"/>
      <c r="AN92" s="3"/>
    </row>
    <row r="93" spans="1:40" ht="21.75" customHeight="1" x14ac:dyDescent="0.25">
      <c r="A93" s="253"/>
      <c r="B93" s="254"/>
      <c r="C93" s="254"/>
      <c r="D93" s="254"/>
      <c r="E93" s="254"/>
      <c r="F93" s="254"/>
      <c r="G93" s="254"/>
      <c r="H93" s="254"/>
      <c r="I93" s="254"/>
      <c r="J93" s="254"/>
      <c r="K93" s="254"/>
      <c r="L93" s="254"/>
      <c r="M93" s="254"/>
      <c r="N93" s="254"/>
      <c r="O93" s="254"/>
      <c r="P93" s="254"/>
      <c r="Q93" s="254"/>
      <c r="R93" s="254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  <c r="AF93" s="254"/>
      <c r="AG93" s="255"/>
      <c r="AL93" s="3" t="s">
        <v>1</v>
      </c>
      <c r="AM93" s="5"/>
      <c r="AN93" s="3"/>
    </row>
    <row r="94" spans="1:40" ht="23.25" x14ac:dyDescent="0.25">
      <c r="A94" s="249"/>
      <c r="B94" s="249"/>
      <c r="C94" s="9"/>
      <c r="D94" s="9"/>
      <c r="E94" s="9"/>
      <c r="F94" s="9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9"/>
      <c r="AF94" s="9"/>
      <c r="AG94" s="9"/>
      <c r="AL94" s="7">
        <f>SUM(AJ92)/AK92</f>
        <v>25.423809523809524</v>
      </c>
      <c r="AM94" s="5"/>
      <c r="AN94" s="3"/>
    </row>
    <row r="95" spans="1:40" ht="44.25" customHeight="1" x14ac:dyDescent="0.25">
      <c r="B95" s="8" t="s">
        <v>0</v>
      </c>
      <c r="C95" s="6"/>
      <c r="D95" s="6"/>
      <c r="E95" s="6"/>
      <c r="F95" s="6"/>
      <c r="G95" s="7">
        <f>SUM(G92:I92)</f>
        <v>142</v>
      </c>
      <c r="H95" s="7"/>
      <c r="I95" s="7"/>
      <c r="J95" s="7"/>
      <c r="K95" s="7">
        <f>SUM(K92:M92)</f>
        <v>172</v>
      </c>
      <c r="L95" s="7"/>
      <c r="M95" s="7"/>
      <c r="N95" s="7"/>
      <c r="O95" s="7">
        <f>SUM(O92:Q92)</f>
        <v>130</v>
      </c>
      <c r="P95" s="7"/>
      <c r="Q95" s="7"/>
      <c r="R95" s="7"/>
      <c r="S95" s="7">
        <f>SUM(S92:U92)</f>
        <v>260</v>
      </c>
      <c r="T95" s="7"/>
      <c r="U95" s="7"/>
      <c r="V95" s="7"/>
      <c r="W95" s="7">
        <f>SUM(W92:Y92)</f>
        <v>240</v>
      </c>
      <c r="X95" s="7"/>
      <c r="Y95" s="7"/>
      <c r="Z95" s="7"/>
      <c r="AA95" s="7">
        <f>SUM(AA92:AC92)</f>
        <v>240</v>
      </c>
      <c r="AB95" s="7"/>
      <c r="AC95" s="7"/>
      <c r="AD95" s="7"/>
      <c r="AE95" s="7">
        <f>SUM(AE92:AG92)</f>
        <v>80</v>
      </c>
      <c r="AF95" s="6"/>
      <c r="AG95" s="6"/>
      <c r="AH95" s="3"/>
      <c r="AI95" s="3"/>
      <c r="AJ95" s="3"/>
      <c r="AK95" s="3"/>
      <c r="AL95" s="5"/>
      <c r="AM95" s="5"/>
      <c r="AN95" s="3"/>
    </row>
    <row r="96" spans="1:40" x14ac:dyDescent="0.25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spans="1:40" ht="23.25" x14ac:dyDescent="0.25">
      <c r="A97" s="256"/>
      <c r="B97" s="250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>
        <f>SUM(AI26,AI51,AI56,AI65,AI81)</f>
        <v>2134</v>
      </c>
      <c r="AH97" s="3"/>
      <c r="AI97" s="3"/>
      <c r="AJ97" s="3"/>
      <c r="AK97" s="3"/>
      <c r="AL97" s="3"/>
      <c r="AM97" s="3"/>
      <c r="AN97" s="3"/>
    </row>
    <row r="98" spans="1:40" x14ac:dyDescent="0.25">
      <c r="A98" s="4"/>
      <c r="B98" s="151"/>
      <c r="C98" s="3"/>
      <c r="D98" s="3"/>
      <c r="E98" s="15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</sheetData>
  <mergeCells count="60">
    <mergeCell ref="A94:B94"/>
    <mergeCell ref="A97:B97"/>
    <mergeCell ref="A88:B88"/>
    <mergeCell ref="A89:B89"/>
    <mergeCell ref="A90:B90"/>
    <mergeCell ref="A91:B91"/>
    <mergeCell ref="A92:B92"/>
    <mergeCell ref="A93:AG93"/>
    <mergeCell ref="A74:B74"/>
    <mergeCell ref="A75:B75"/>
    <mergeCell ref="AG75:AK75"/>
    <mergeCell ref="A81:B81"/>
    <mergeCell ref="A82:B82"/>
    <mergeCell ref="AG82:AK82"/>
    <mergeCell ref="A56:B56"/>
    <mergeCell ref="A57:B57"/>
    <mergeCell ref="AG57:AK57"/>
    <mergeCell ref="A65:B65"/>
    <mergeCell ref="A66:B66"/>
    <mergeCell ref="AG66:AK66"/>
    <mergeCell ref="AJ19:AJ23"/>
    <mergeCell ref="A26:B26"/>
    <mergeCell ref="A27:B27"/>
    <mergeCell ref="A51:B51"/>
    <mergeCell ref="A52:B52"/>
    <mergeCell ref="AG52:AK52"/>
    <mergeCell ref="AI19:AI23"/>
    <mergeCell ref="A14:A17"/>
    <mergeCell ref="A18:A23"/>
    <mergeCell ref="E19:E23"/>
    <mergeCell ref="L19:L23"/>
    <mergeCell ref="N19:N23"/>
    <mergeCell ref="AA7:AD7"/>
    <mergeCell ref="AE7:AH7"/>
    <mergeCell ref="A9:B9"/>
    <mergeCell ref="AG9:AK9"/>
    <mergeCell ref="A12:A13"/>
    <mergeCell ref="E12:E13"/>
    <mergeCell ref="AA12:AA13"/>
    <mergeCell ref="AD12:AD13"/>
    <mergeCell ref="G7:J7"/>
    <mergeCell ref="K7:N7"/>
    <mergeCell ref="O7:R7"/>
    <mergeCell ref="S7:V7"/>
    <mergeCell ref="A1:AG1"/>
    <mergeCell ref="G2:T2"/>
    <mergeCell ref="B3:U3"/>
    <mergeCell ref="AF5:AK5"/>
    <mergeCell ref="A6:A8"/>
    <mergeCell ref="B6:B8"/>
    <mergeCell ref="C6:C8"/>
    <mergeCell ref="D6:F7"/>
    <mergeCell ref="G6:N6"/>
    <mergeCell ref="O6:V6"/>
    <mergeCell ref="W6:AD6"/>
    <mergeCell ref="AE6:AH6"/>
    <mergeCell ref="AI6:AI8"/>
    <mergeCell ref="AJ6:AJ8"/>
    <mergeCell ref="AK6:AK8"/>
    <mergeCell ref="W7:Z7"/>
  </mergeCells>
  <conditionalFormatting sqref="AI53:AI55 AK53:AK55 AI58:AI64 AK58:AK64 AI73:AK73 AI76:AI80 AK76:AK80 AI83:AI87 AK83:AK87 AK67:AK72 AI67:AI72 AI28:AK50 AI10:AI11 AK10:AK25 AJ10:AJ12 AI14:AJ25">
    <cfRule type="cellIs" dxfId="0" priority="7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 stopień  stacjonarne</vt:lpstr>
      <vt:lpstr>I stopień  niestacjonarne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USER</cp:lastModifiedBy>
  <cp:lastPrinted>2019-06-24T10:01:10Z</cp:lastPrinted>
  <dcterms:created xsi:type="dcterms:W3CDTF">2019-06-11T12:52:29Z</dcterms:created>
  <dcterms:modified xsi:type="dcterms:W3CDTF">2020-02-03T09:20:53Z</dcterms:modified>
</cp:coreProperties>
</file>