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40" tabRatio="645"/>
  </bookViews>
  <sheets>
    <sheet name="I stopień stacjonarne" sheetId="10" r:id="rId1"/>
    <sheet name="I stopień niestacjonarne" sheetId="15" r:id="rId2"/>
  </sheets>
  <definedNames>
    <definedName name="_xlnm.Print_Area" localSheetId="1">'I stopień niestacjonarne'!$A$1:$AK$93</definedName>
    <definedName name="_xlnm.Print_Area" localSheetId="0">'I stopień stacjonarne'!$A$1:$AK$99</definedName>
  </definedNames>
  <calcPr calcId="145621"/>
</workbook>
</file>

<file path=xl/calcChain.xml><?xml version="1.0" encoding="utf-8"?>
<calcChain xmlns="http://schemas.openxmlformats.org/spreadsheetml/2006/main">
  <c r="AI53" i="15" l="1"/>
  <c r="AJ90" i="15" l="1"/>
  <c r="AK88" i="15"/>
  <c r="AK90" i="15" s="1"/>
  <c r="AI88" i="15"/>
  <c r="AI90" i="15"/>
  <c r="AK83" i="15"/>
  <c r="AI83" i="15"/>
  <c r="AI81" i="15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AK80" i="15"/>
  <c r="AJ80" i="15" s="1"/>
  <c r="AK79" i="15"/>
  <c r="AJ79" i="15"/>
  <c r="AK78" i="15"/>
  <c r="AJ78" i="15" s="1"/>
  <c r="AK77" i="15"/>
  <c r="AJ77" i="15"/>
  <c r="AK76" i="15"/>
  <c r="AJ76" i="15" s="1"/>
  <c r="AK75" i="15"/>
  <c r="AJ75" i="15"/>
  <c r="AK74" i="15"/>
  <c r="AJ74" i="15" s="1"/>
  <c r="AK73" i="15"/>
  <c r="AJ73" i="15"/>
  <c r="AK72" i="15"/>
  <c r="AJ72" i="15" s="1"/>
  <c r="AK71" i="15"/>
  <c r="AJ71" i="15"/>
  <c r="AK70" i="15"/>
  <c r="AJ70" i="15" s="1"/>
  <c r="AK69" i="15"/>
  <c r="AJ69" i="15"/>
  <c r="AI67" i="15"/>
  <c r="AH67" i="15"/>
  <c r="AD67" i="15"/>
  <c r="Z67" i="15"/>
  <c r="V67" i="15"/>
  <c r="R67" i="15"/>
  <c r="AK66" i="15"/>
  <c r="AJ66" i="15" s="1"/>
  <c r="AK65" i="15"/>
  <c r="AJ65" i="15"/>
  <c r="AK64" i="15"/>
  <c r="AJ64" i="15" s="1"/>
  <c r="AK63" i="15"/>
  <c r="AJ63" i="15"/>
  <c r="AK62" i="15"/>
  <c r="AJ62" i="15" s="1"/>
  <c r="AK61" i="15"/>
  <c r="AJ61" i="15" s="1"/>
  <c r="AK60" i="15"/>
  <c r="AJ60" i="15" s="1"/>
  <c r="AK59" i="15"/>
  <c r="AJ59" i="15" s="1"/>
  <c r="AK58" i="15"/>
  <c r="AJ58" i="15" s="1"/>
  <c r="AK57" i="15"/>
  <c r="AJ57" i="15"/>
  <c r="AK56" i="15"/>
  <c r="AJ56" i="15" s="1"/>
  <c r="AK55" i="15"/>
  <c r="AJ55" i="15"/>
  <c r="AH53" i="15"/>
  <c r="AG53" i="15"/>
  <c r="AG67" i="15" s="1"/>
  <c r="AF53" i="15"/>
  <c r="AF67" i="15"/>
  <c r="AE53" i="15"/>
  <c r="AE67" i="15" s="1"/>
  <c r="AD53" i="15"/>
  <c r="AD86" i="15" s="1"/>
  <c r="AC53" i="15"/>
  <c r="AC67" i="15" s="1"/>
  <c r="AB53" i="15"/>
  <c r="AB67" i="15" s="1"/>
  <c r="AA53" i="15"/>
  <c r="AA67" i="15" s="1"/>
  <c r="Z53" i="15"/>
  <c r="Y53" i="15"/>
  <c r="Y67" i="15" s="1"/>
  <c r="X53" i="15"/>
  <c r="X67" i="15"/>
  <c r="W53" i="15"/>
  <c r="W67" i="15" s="1"/>
  <c r="V53" i="15"/>
  <c r="U53" i="15"/>
  <c r="U67" i="15"/>
  <c r="T53" i="15"/>
  <c r="T67" i="15" s="1"/>
  <c r="S53" i="15"/>
  <c r="S67" i="15"/>
  <c r="R53" i="15"/>
  <c r="Q53" i="15"/>
  <c r="Q67" i="15" s="1"/>
  <c r="P53" i="15"/>
  <c r="P67" i="15" s="1"/>
  <c r="O53" i="15"/>
  <c r="O67" i="15" s="1"/>
  <c r="N53" i="15"/>
  <c r="M53" i="15"/>
  <c r="L53" i="15"/>
  <c r="K53" i="15"/>
  <c r="J53" i="15"/>
  <c r="I53" i="15"/>
  <c r="H53" i="15"/>
  <c r="G53" i="15"/>
  <c r="AK52" i="15"/>
  <c r="AJ52" i="15"/>
  <c r="AK51" i="15"/>
  <c r="AJ51" i="15" s="1"/>
  <c r="AK50" i="15"/>
  <c r="AJ50" i="15" s="1"/>
  <c r="AK49" i="15"/>
  <c r="AJ49" i="15" s="1"/>
  <c r="AK48" i="15"/>
  <c r="AJ48" i="15" s="1"/>
  <c r="AK47" i="15"/>
  <c r="AJ47" i="15" s="1"/>
  <c r="AK46" i="15"/>
  <c r="AJ46" i="15"/>
  <c r="AK45" i="15"/>
  <c r="AJ45" i="15" s="1"/>
  <c r="AK44" i="15"/>
  <c r="AJ44" i="15"/>
  <c r="AK43" i="15"/>
  <c r="AJ43" i="15" s="1"/>
  <c r="AK42" i="15"/>
  <c r="AJ42" i="15" s="1"/>
  <c r="AK41" i="15"/>
  <c r="AJ41" i="15" s="1"/>
  <c r="AK40" i="15"/>
  <c r="AJ40" i="15" s="1"/>
  <c r="AK39" i="15"/>
  <c r="AJ39" i="15" s="1"/>
  <c r="AK38" i="15"/>
  <c r="AJ38" i="15"/>
  <c r="AK37" i="15"/>
  <c r="AJ37" i="15" s="1"/>
  <c r="AK36" i="15"/>
  <c r="AJ36" i="15"/>
  <c r="AK35" i="15"/>
  <c r="AJ35" i="15" s="1"/>
  <c r="AK34" i="15"/>
  <c r="AJ34" i="15" s="1"/>
  <c r="AK33" i="15"/>
  <c r="AJ33" i="15" s="1"/>
  <c r="AK32" i="15"/>
  <c r="AJ32" i="15" s="1"/>
  <c r="AK31" i="15"/>
  <c r="AJ31" i="15" s="1"/>
  <c r="AK30" i="15"/>
  <c r="AJ30" i="15"/>
  <c r="AK29" i="15"/>
  <c r="AJ29" i="15" s="1"/>
  <c r="AK28" i="15"/>
  <c r="AJ28" i="15"/>
  <c r="AK27" i="15"/>
  <c r="AJ27" i="15" s="1"/>
  <c r="AK26" i="15"/>
  <c r="AJ26" i="15" s="1"/>
  <c r="AK25" i="15"/>
  <c r="AJ25" i="15" s="1"/>
  <c r="AK24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J86" i="15" s="1"/>
  <c r="I22" i="15"/>
  <c r="H22" i="15"/>
  <c r="G22" i="15"/>
  <c r="AK16" i="15"/>
  <c r="AJ16" i="15" s="1"/>
  <c r="AI16" i="15"/>
  <c r="AK15" i="15"/>
  <c r="AJ15" i="15"/>
  <c r="AI15" i="15"/>
  <c r="AK14" i="15"/>
  <c r="AJ14" i="15"/>
  <c r="AI14" i="15"/>
  <c r="AK13" i="15"/>
  <c r="AJ13" i="15"/>
  <c r="AI13" i="15"/>
  <c r="AK12" i="15"/>
  <c r="AJ12" i="15" s="1"/>
  <c r="AI12" i="15"/>
  <c r="AK11" i="15"/>
  <c r="AI11" i="15"/>
  <c r="AK10" i="15"/>
  <c r="AK22" i="15" s="1"/>
  <c r="AI10" i="15"/>
  <c r="AK71" i="10"/>
  <c r="AJ71" i="10"/>
  <c r="AK72" i="10"/>
  <c r="AJ72" i="10"/>
  <c r="AK73" i="10"/>
  <c r="AJ73" i="10" s="1"/>
  <c r="AK58" i="10"/>
  <c r="AJ58" i="10"/>
  <c r="AK59" i="10"/>
  <c r="AJ59" i="10" s="1"/>
  <c r="AK60" i="10"/>
  <c r="AJ60" i="10"/>
  <c r="AK47" i="10"/>
  <c r="AJ47" i="10" s="1"/>
  <c r="AK48" i="10"/>
  <c r="AJ48" i="10"/>
  <c r="AK49" i="10"/>
  <c r="AJ49" i="10" s="1"/>
  <c r="AK50" i="10"/>
  <c r="AJ50" i="10"/>
  <c r="AK51" i="10"/>
  <c r="AJ51" i="10" s="1"/>
  <c r="AK52" i="10"/>
  <c r="AJ52" i="10"/>
  <c r="AK38" i="10"/>
  <c r="AJ38" i="10" s="1"/>
  <c r="AK39" i="10"/>
  <c r="AJ39" i="10"/>
  <c r="AK40" i="10"/>
  <c r="AJ40" i="10" s="1"/>
  <c r="AK41" i="10"/>
  <c r="AJ41" i="10"/>
  <c r="AK45" i="10"/>
  <c r="AJ45" i="10" s="1"/>
  <c r="AK46" i="10"/>
  <c r="AJ46" i="10"/>
  <c r="AK43" i="10"/>
  <c r="AJ43" i="10" s="1"/>
  <c r="AK44" i="10"/>
  <c r="AJ44" i="10"/>
  <c r="AK61" i="10"/>
  <c r="AJ61" i="10" s="1"/>
  <c r="AK62" i="10"/>
  <c r="AJ62" i="10"/>
  <c r="AK63" i="10"/>
  <c r="AJ63" i="10" s="1"/>
  <c r="AH67" i="10"/>
  <c r="AD67" i="10"/>
  <c r="AD86" i="10"/>
  <c r="Z67" i="10"/>
  <c r="V67" i="10"/>
  <c r="R67" i="10"/>
  <c r="R81" i="10"/>
  <c r="AK80" i="10"/>
  <c r="AJ80" i="10"/>
  <c r="AK66" i="10"/>
  <c r="AJ66" i="10" s="1"/>
  <c r="I53" i="10"/>
  <c r="J53" i="10"/>
  <c r="J86" i="10"/>
  <c r="K53" i="10"/>
  <c r="L53" i="10"/>
  <c r="M53" i="10"/>
  <c r="N53" i="10"/>
  <c r="N86" i="10" s="1"/>
  <c r="O53" i="10"/>
  <c r="O67" i="10"/>
  <c r="P53" i="10"/>
  <c r="P67" i="10" s="1"/>
  <c r="Q53" i="10"/>
  <c r="Q67" i="10"/>
  <c r="R53" i="10"/>
  <c r="R86" i="10" s="1"/>
  <c r="S53" i="10"/>
  <c r="S67" i="10"/>
  <c r="T53" i="10"/>
  <c r="T67" i="10"/>
  <c r="U53" i="10"/>
  <c r="U67" i="10"/>
  <c r="V53" i="10"/>
  <c r="V86" i="10" s="1"/>
  <c r="W53" i="10"/>
  <c r="W67" i="10" s="1"/>
  <c r="X53" i="10"/>
  <c r="X67" i="10"/>
  <c r="Y53" i="10"/>
  <c r="Y67" i="10" s="1"/>
  <c r="Z53" i="10"/>
  <c r="Z86" i="10"/>
  <c r="AA53" i="10"/>
  <c r="AA67" i="10" s="1"/>
  <c r="AB53" i="10"/>
  <c r="AB67" i="10"/>
  <c r="AC53" i="10"/>
  <c r="AC67" i="10" s="1"/>
  <c r="AD53" i="10"/>
  <c r="AE53" i="10"/>
  <c r="AE67" i="10"/>
  <c r="AF53" i="10"/>
  <c r="AF67" i="10"/>
  <c r="AG53" i="10"/>
  <c r="AG67" i="10"/>
  <c r="AH53" i="10"/>
  <c r="H53" i="10"/>
  <c r="G53" i="10"/>
  <c r="AJ91" i="10"/>
  <c r="AK70" i="10"/>
  <c r="AJ70" i="10"/>
  <c r="AK75" i="10"/>
  <c r="AJ75" i="10" s="1"/>
  <c r="AK74" i="10"/>
  <c r="AJ74" i="10"/>
  <c r="AK76" i="10"/>
  <c r="AJ76" i="10" s="1"/>
  <c r="AK77" i="10"/>
  <c r="AJ77" i="10"/>
  <c r="AK78" i="10"/>
  <c r="AJ78" i="10" s="1"/>
  <c r="AK79" i="10"/>
  <c r="AJ79" i="10"/>
  <c r="AK56" i="10"/>
  <c r="AJ56" i="10" s="1"/>
  <c r="AK57" i="10"/>
  <c r="AJ57" i="10"/>
  <c r="AK64" i="10"/>
  <c r="AJ64" i="10" s="1"/>
  <c r="AK65" i="10"/>
  <c r="AJ65" i="10"/>
  <c r="P81" i="10"/>
  <c r="Q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AG81" i="10"/>
  <c r="AH81" i="10"/>
  <c r="O81" i="10"/>
  <c r="AK24" i="10"/>
  <c r="AJ24" i="10" s="1"/>
  <c r="AK34" i="10"/>
  <c r="AJ34" i="10"/>
  <c r="AK30" i="10"/>
  <c r="AJ30" i="10"/>
  <c r="AI15" i="10"/>
  <c r="AI16" i="10"/>
  <c r="AK14" i="10"/>
  <c r="AJ14" i="10"/>
  <c r="AK15" i="10"/>
  <c r="AJ15" i="10"/>
  <c r="AK16" i="10"/>
  <c r="AJ16" i="10"/>
  <c r="H81" i="10"/>
  <c r="I81" i="10"/>
  <c r="J81" i="10"/>
  <c r="K81" i="10"/>
  <c r="L81" i="10"/>
  <c r="M81" i="10"/>
  <c r="N81" i="10"/>
  <c r="AK89" i="10"/>
  <c r="AK91" i="10" s="1"/>
  <c r="AI89" i="10"/>
  <c r="AI91" i="10"/>
  <c r="AK88" i="10"/>
  <c r="AK11" i="10"/>
  <c r="AK12" i="10"/>
  <c r="AJ12" i="10" s="1"/>
  <c r="AK13" i="10"/>
  <c r="AJ13" i="10"/>
  <c r="AK10" i="10"/>
  <c r="AJ10" i="10" s="1"/>
  <c r="AI11" i="10"/>
  <c r="AI12" i="10"/>
  <c r="AI13" i="10"/>
  <c r="AI14" i="10"/>
  <c r="AI10" i="10"/>
  <c r="AI22" i="10" s="1"/>
  <c r="AI86" i="10" s="1"/>
  <c r="AI92" i="10" s="1"/>
  <c r="G81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H86" i="10" s="1"/>
  <c r="AI83" i="10"/>
  <c r="AK83" i="10"/>
  <c r="AK69" i="10"/>
  <c r="AJ69" i="10"/>
  <c r="AK55" i="10"/>
  <c r="AJ55" i="10" s="1"/>
  <c r="AK25" i="10"/>
  <c r="AJ25" i="10"/>
  <c r="AK33" i="10"/>
  <c r="AJ33" i="10" s="1"/>
  <c r="AK42" i="10"/>
  <c r="AJ42" i="10"/>
  <c r="AK26" i="10"/>
  <c r="AJ26" i="10" s="1"/>
  <c r="AK31" i="10"/>
  <c r="AJ31" i="10"/>
  <c r="AK27" i="10"/>
  <c r="AJ27" i="10" s="1"/>
  <c r="AK32" i="10"/>
  <c r="AJ32" i="10"/>
  <c r="AK29" i="10"/>
  <c r="AJ29" i="10" s="1"/>
  <c r="AK35" i="10"/>
  <c r="AJ35" i="10"/>
  <c r="AK28" i="10"/>
  <c r="AJ28" i="10" s="1"/>
  <c r="AK36" i="10"/>
  <c r="AJ36" i="10"/>
  <c r="AK37" i="10"/>
  <c r="AJ37" i="10" s="1"/>
  <c r="G22" i="10"/>
  <c r="AI53" i="10"/>
  <c r="AI81" i="10"/>
  <c r="AI67" i="10"/>
  <c r="AJ24" i="15"/>
  <c r="AJ81" i="15" l="1"/>
  <c r="AJ53" i="10"/>
  <c r="AJ81" i="10"/>
  <c r="AK86" i="10"/>
  <c r="AJ22" i="10"/>
  <c r="AJ67" i="10"/>
  <c r="AJ85" i="10" s="1"/>
  <c r="AJ86" i="10" s="1"/>
  <c r="Z86" i="15"/>
  <c r="AK81" i="15"/>
  <c r="AK67" i="10"/>
  <c r="AI22" i="15"/>
  <c r="AI86" i="15" s="1"/>
  <c r="AI91" i="15" s="1"/>
  <c r="N86" i="15"/>
  <c r="AK53" i="10"/>
  <c r="AK81" i="10"/>
  <c r="AK22" i="10"/>
  <c r="AJ10" i="15"/>
  <c r="AJ22" i="15" s="1"/>
  <c r="R86" i="15"/>
  <c r="AK86" i="15" s="1"/>
  <c r="V86" i="15"/>
  <c r="AH86" i="15"/>
  <c r="AJ53" i="15"/>
  <c r="AJ67" i="15"/>
  <c r="AK67" i="15"/>
  <c r="AK53" i="15"/>
  <c r="AK85" i="15" s="1"/>
  <c r="AK85" i="10" l="1"/>
  <c r="AJ85" i="15"/>
  <c r="AJ86" i="15" s="1"/>
  <c r="I67" i="10"/>
  <c r="M67" i="10"/>
  <c r="I67" i="15"/>
  <c r="L67" i="10"/>
  <c r="K67" i="10"/>
  <c r="J67" i="15"/>
  <c r="N67" i="15"/>
  <c r="N67" i="10"/>
  <c r="H67" i="10"/>
  <c r="K67" i="15"/>
  <c r="M67" i="15"/>
  <c r="H67" i="15"/>
  <c r="G67" i="15"/>
  <c r="L67" i="15"/>
  <c r="J67" i="10"/>
  <c r="G67" i="10"/>
</calcChain>
</file>

<file path=xl/sharedStrings.xml><?xml version="1.0" encoding="utf-8"?>
<sst xmlns="http://schemas.openxmlformats.org/spreadsheetml/2006/main" count="524" uniqueCount="210">
  <si>
    <t>Lp.</t>
  </si>
  <si>
    <t>kod</t>
  </si>
  <si>
    <t>E</t>
  </si>
  <si>
    <t>Rozkład godzin</t>
  </si>
  <si>
    <t>Przedmiot</t>
  </si>
  <si>
    <t>I rok</t>
  </si>
  <si>
    <t>II rok</t>
  </si>
  <si>
    <t>III rok</t>
  </si>
  <si>
    <t>Razem godz.</t>
  </si>
  <si>
    <t>Razem ECTS</t>
  </si>
  <si>
    <t>ECTS</t>
  </si>
  <si>
    <t>razem</t>
  </si>
  <si>
    <t>1 semestr</t>
  </si>
  <si>
    <t>2 semestr</t>
  </si>
  <si>
    <t>3 semestr</t>
  </si>
  <si>
    <t>4 semestr</t>
  </si>
  <si>
    <t>5 semestr</t>
  </si>
  <si>
    <t>6 semestr</t>
  </si>
  <si>
    <t>Z</t>
  </si>
  <si>
    <t>ZO</t>
  </si>
  <si>
    <t>I</t>
  </si>
  <si>
    <t>II</t>
  </si>
  <si>
    <t>III</t>
  </si>
  <si>
    <t>Całkowity nakład pracy studenta</t>
  </si>
  <si>
    <t>Język obcy</t>
  </si>
  <si>
    <t>Przedsiębiorczość</t>
  </si>
  <si>
    <t>IV rok</t>
  </si>
  <si>
    <t>Ochrona własności przemysłowej i prawa autorskiego</t>
  </si>
  <si>
    <t>forma zal. po semestrze</t>
  </si>
  <si>
    <t>1. PRZEDMIOTY KSZTAŁCENIA OGÓLNEGO</t>
  </si>
  <si>
    <t>2. PRZEDMIOTY PODSTAWOWE/KIERUNKOWE</t>
  </si>
  <si>
    <t>4. PRAKTYKI</t>
  </si>
  <si>
    <t>Razem przedmioty 1-4</t>
  </si>
  <si>
    <t>RAZEM</t>
  </si>
  <si>
    <t>1. Studenta obowiązują zajęcia z wychowania fizycznego w wymiarze 60 godzin. 2. Studenta obowiązuje szkolenie dotyczące BHP w wymiarze 4 godzin na I semestrze. 3. Studenta obowiązuje szkolenie biblioteczne w wymiarze 2 godzin na I semestrze.</t>
  </si>
  <si>
    <t>Wychowanie Fizyczne</t>
  </si>
  <si>
    <t>Wprowadzenie do mechatroniki</t>
  </si>
  <si>
    <t>Nauka o materiałach</t>
  </si>
  <si>
    <t>Automatyka</t>
  </si>
  <si>
    <t>Robotyka</t>
  </si>
  <si>
    <t>Technika automatyki</t>
  </si>
  <si>
    <t xml:space="preserve">Mechanika techniczna </t>
  </si>
  <si>
    <t>Wytrzymałość materiałów</t>
  </si>
  <si>
    <t>Grafika inżynierska</t>
  </si>
  <si>
    <t>Inżynieria wytwarzania</t>
  </si>
  <si>
    <t>Konstrukcja maszyn</t>
  </si>
  <si>
    <t xml:space="preserve">Elektrotechnika </t>
  </si>
  <si>
    <t>Elektronika</t>
  </si>
  <si>
    <t>Sieci komputerowe</t>
  </si>
  <si>
    <t>Metrologia techniczna i systemy pomiarowe</t>
  </si>
  <si>
    <t>Seminarium dyplomowe</t>
  </si>
  <si>
    <t>Eksploatacja maszyn</t>
  </si>
  <si>
    <t>Aktuatoryka hydrotroniczna</t>
  </si>
  <si>
    <t>Mechanizmy maszyn i robotów</t>
  </si>
  <si>
    <t>Aktuatoryka pneumotroniczna</t>
  </si>
  <si>
    <t>Maszyny przepływowe</t>
  </si>
  <si>
    <t>Metody sztucznej inteligencji</t>
  </si>
  <si>
    <t>Algorytmy i metody numeryczne</t>
  </si>
  <si>
    <t>Systemy diagnostyczne</t>
  </si>
  <si>
    <t>Symulacje komputerowe w mechatronice</t>
  </si>
  <si>
    <t>Cyfrowy zapis obrazu</t>
  </si>
  <si>
    <t>Komputerowe wspomaganie w mechatronice</t>
  </si>
  <si>
    <t>Systemy decyzyjne w mechatonice</t>
  </si>
  <si>
    <t>Systemy CAD/CAM</t>
  </si>
  <si>
    <t>Sterowanie napędów elektrycznych</t>
  </si>
  <si>
    <t>Transmisja danych cyfrowych</t>
  </si>
  <si>
    <t xml:space="preserve">Materiały o zmiennych właściwościach </t>
  </si>
  <si>
    <t>Reologia płynów przemysłowych</t>
  </si>
  <si>
    <t>7 semestr</t>
  </si>
  <si>
    <t>1,2,3,4</t>
  </si>
  <si>
    <t>BHP</t>
  </si>
  <si>
    <t>Praktyka zawodowa</t>
  </si>
  <si>
    <t>3. PRZEDMIOTY DO WYBORU ( II Komputerowe wspomaganie konstrukcji maszyn )</t>
  </si>
  <si>
    <t>3. PRZEDMIOTY DO WYBORU ( I Budowa i eksploatacja maszyn )</t>
  </si>
  <si>
    <r>
      <t xml:space="preserve">Rodzaj zajęć: grupa I (W-wykład, WS-wykład specjalistyczny) grupa II (C-ćwiczenia, K-konwersatorium, L-laboratorium, P-praktyki, S-seminarium, W-warsztaty) grupa III (PW-projekt własny, </t>
    </r>
    <r>
      <rPr>
        <b/>
        <sz val="18"/>
        <color indexed="10"/>
        <rFont val="Calibri"/>
        <family val="2"/>
        <charset val="238"/>
      </rPr>
      <t>E-e-learning</t>
    </r>
    <r>
      <rPr>
        <b/>
        <sz val="18"/>
        <color indexed="8"/>
        <rFont val="Calibri"/>
        <family val="2"/>
        <charset val="238"/>
      </rPr>
      <t xml:space="preserve">)  </t>
    </r>
  </si>
  <si>
    <t>8**</t>
  </si>
  <si>
    <t>Etyka</t>
  </si>
  <si>
    <t>Zarządzanie i organizacja produkcji</t>
  </si>
  <si>
    <t>Historia nauki i techniki</t>
  </si>
  <si>
    <t>1) Zasady zdrowego stylu życia</t>
  </si>
  <si>
    <t>2) Psychobiologiczne podstawy mowy ciała</t>
  </si>
  <si>
    <t>3) Narzędzia informatyki wspomagające przygotowanie pracy dyplomowej</t>
  </si>
  <si>
    <t>4) Statystyczna analiza danych</t>
  </si>
  <si>
    <t>5) Autoprezentacja i wystąpienia publiczne</t>
  </si>
  <si>
    <t>0714.8.ME1.A01.JO</t>
  </si>
  <si>
    <t>0714.8.ME1.A02.TIK</t>
  </si>
  <si>
    <t>0714.8.ME1.A04.P</t>
  </si>
  <si>
    <t>0714.8.ME1.A05.E</t>
  </si>
  <si>
    <t>0714.8.ME1.A06.ZOP</t>
  </si>
  <si>
    <t>0714.8.ME1.A07.HNT</t>
  </si>
  <si>
    <t>0714.8.ME1.A03.OWPiPA</t>
  </si>
  <si>
    <t>0714.8.ME1.A08.ZZSŻ</t>
  </si>
  <si>
    <t>0714.8.ME1.D01.RPP</t>
  </si>
  <si>
    <t>0714.8.ME1.D02.MMR</t>
  </si>
  <si>
    <t>0714.8.ME1.D06.BDSE</t>
  </si>
  <si>
    <t>0714.8.ME1.D23.PZ</t>
  </si>
  <si>
    <t>0714.8.ME1.B/C01.M</t>
  </si>
  <si>
    <t>0714.8.ME1.B/C02.F</t>
  </si>
  <si>
    <t>0714.8.ME1.B/C03.MT</t>
  </si>
  <si>
    <t>0714.8.ME1.B/C04.GI</t>
  </si>
  <si>
    <t>0714.8.ME1.B/C08.WM</t>
  </si>
  <si>
    <t>0714.8.ME1.B/C09.KM</t>
  </si>
  <si>
    <t>0714.8.ME1.B/C11.NOM</t>
  </si>
  <si>
    <t>0714.8.ME1.B/C13.SK</t>
  </si>
  <si>
    <t>0714.8.ME1.B/C15.PK</t>
  </si>
  <si>
    <t>0714.8.ME1.A13.WF</t>
  </si>
  <si>
    <t>0714.8.ME1.A14.BHP</t>
  </si>
  <si>
    <t>0714.8.ME1.A15.PB</t>
  </si>
  <si>
    <t>0741.8.ME1.A09.PPMC</t>
  </si>
  <si>
    <t>0714.8.ME1.A10.NIWPPD</t>
  </si>
  <si>
    <t>0714.8.ME1.A11.SAD</t>
  </si>
  <si>
    <t>0714.8.ME1.A12.AiWP</t>
  </si>
  <si>
    <t>0714.8.ME1.B/C07.WDM</t>
  </si>
  <si>
    <t>Techniki informacyjno-komunikacyjne***</t>
  </si>
  <si>
    <t>Matematyka***</t>
  </si>
  <si>
    <t>Fizyka***</t>
  </si>
  <si>
    <t>Programowanie komputerów***</t>
  </si>
  <si>
    <t>Bazy danych i systemy eksperckie***</t>
  </si>
  <si>
    <t>Bezpieczeństwo przetwarzania danych cyfrowych***</t>
  </si>
  <si>
    <t>Szkolenie biblioteczne</t>
  </si>
  <si>
    <t>HARMONOGRAM REALIZACJI PROGRAMU STUDIÓW (PLAN STUDIÓW) STACJONARNYCH PIERWSZEGO STOPNIA</t>
  </si>
  <si>
    <t>Modelowanie bryłowe</t>
  </si>
  <si>
    <t>Elementy pomiarowe automatyki</t>
  </si>
  <si>
    <t>Energoelektronika</t>
  </si>
  <si>
    <t>Drukarki 3D</t>
  </si>
  <si>
    <t>Programowanie obrabiarek CNC</t>
  </si>
  <si>
    <t>Programowanie mikroprocesorów</t>
  </si>
  <si>
    <t>Projekt</t>
  </si>
  <si>
    <t>Praca dyplomowa</t>
  </si>
  <si>
    <r>
      <t xml:space="preserve">pięczęć jednostki organizacyjnej </t>
    </r>
    <r>
      <rPr>
        <i/>
        <sz val="16"/>
        <color indexed="8"/>
        <rFont val="Calibri"/>
        <family val="2"/>
        <charset val="238"/>
      </rPr>
      <t>Filia w SANDOMIERZU</t>
    </r>
  </si>
  <si>
    <t>0714.8.ME1.B/C20.EnEL</t>
  </si>
  <si>
    <t>0714.8.ME1.B/C06.ET</t>
  </si>
  <si>
    <t>0714.8.ME1.B/C10.AUT</t>
  </si>
  <si>
    <t>0714.8.ME1.B/C12.EL</t>
  </si>
  <si>
    <t>0714.8.ME1.E01.P</t>
  </si>
  <si>
    <t>0714.8.ME1.E02.SD</t>
  </si>
  <si>
    <t>0714.8.ME1.D03.MP</t>
  </si>
  <si>
    <t>3,4,5</t>
  </si>
  <si>
    <t>Mechatronika i diagnostyka pojazdów</t>
  </si>
  <si>
    <t>Konstrukcje inteligentne</t>
  </si>
  <si>
    <t>Mikromechanika</t>
  </si>
  <si>
    <t>0714.8.ME1.B/C16.MM</t>
  </si>
  <si>
    <t>0714.8.ME1.B/C17.TA</t>
  </si>
  <si>
    <t>0714.8.ME1.B/C18.ROB</t>
  </si>
  <si>
    <t>0714.8.ME1.B/C19.MB</t>
  </si>
  <si>
    <t>0714.8.ME1.B/C21.IW</t>
  </si>
  <si>
    <t>0714.8.ME1.B/C22.KI</t>
  </si>
  <si>
    <t>0714.8.ME1.B/C23.EpA</t>
  </si>
  <si>
    <t>0714.8.ME1.B/C24.MiDP</t>
  </si>
  <si>
    <t>Zaawansowane metody projektowania</t>
  </si>
  <si>
    <t>0714.8.ME1.B/C14.MTSP</t>
  </si>
  <si>
    <t>0714.8.ME1.B/C26.ZMP</t>
  </si>
  <si>
    <t>Projektowanie układów napędowych</t>
  </si>
  <si>
    <t>0714.8.ME1.D04.PUN</t>
  </si>
  <si>
    <t>0714.8.ME1.D05.3D</t>
  </si>
  <si>
    <t>0714.8.ME1.D07.MSI</t>
  </si>
  <si>
    <t>0714.8.ME1.D08.SKM</t>
  </si>
  <si>
    <t>0714.8.ME1.D09.SDM</t>
  </si>
  <si>
    <t>0714.8.ME1.D10.CZO</t>
  </si>
  <si>
    <t>0714.8.ME1.D11.SNE</t>
  </si>
  <si>
    <t>0714.8.ME1.D12.AH</t>
  </si>
  <si>
    <t>0714.8.ME1.D13.MZW</t>
  </si>
  <si>
    <t>0714.8.ME1.D14.SC</t>
  </si>
  <si>
    <t>Automatyzacja procesów produkcyjnych</t>
  </si>
  <si>
    <t>0714.8.ME1.D16.APP</t>
  </si>
  <si>
    <t>0714.8.ME1.D17.EM</t>
  </si>
  <si>
    <t>0714.8.ME1.D18.BPDC</t>
  </si>
  <si>
    <t>0714.8.ME1.D19.AMN</t>
  </si>
  <si>
    <t>0714.8.ME1.D20.KWM</t>
  </si>
  <si>
    <t>0714.8.ME1.D21.SD</t>
  </si>
  <si>
    <t>0714.8.ME1.D22.TDC</t>
  </si>
  <si>
    <t>0714.8.ME1.D24.AP</t>
  </si>
  <si>
    <t>15/15</t>
  </si>
  <si>
    <t>30/15</t>
  </si>
  <si>
    <t>30/</t>
  </si>
  <si>
    <t>15/</t>
  </si>
  <si>
    <t>20/</t>
  </si>
  <si>
    <t>45/15</t>
  </si>
  <si>
    <t>60/</t>
  </si>
  <si>
    <t>10/10</t>
  </si>
  <si>
    <t>10/</t>
  </si>
  <si>
    <t>20/10</t>
  </si>
  <si>
    <t>30/10</t>
  </si>
  <si>
    <t>40/</t>
  </si>
  <si>
    <t>/30</t>
  </si>
  <si>
    <t>Podstawy informatyki</t>
  </si>
  <si>
    <t>0714.8.ME1.B/C05.PI</t>
  </si>
  <si>
    <t>0714.8.ME1.D25.PZ</t>
  </si>
  <si>
    <t>Sumaryczna liczba godzin:</t>
  </si>
  <si>
    <t>15/10</t>
  </si>
  <si>
    <t>45/</t>
  </si>
  <si>
    <t>Studentów będących obcokrajowcami obowiązuje zaliczenie języka obcego w ilości 4 pkt. ECTS na pierwszym roku studiów
*dotyczy kierunków przyporządkowanych do dyscyplin w ramach dziedzin innych niż odpowiednio nauki humanistyczne lub nauki społeczne 
** do wyboru jest jeden z przedmiotów wspierających     
*** zajęcia realizowane w formie  E-e-learning</t>
  </si>
  <si>
    <t xml:space="preserve">Studentów będących obcokrajowcami obowiązuje zaliczenie języka obcego w ilości 4 pkt. ECTS na pierwszym roku studiów
*dotyczy kierunków przyporządkowanych do dyscyplin w ramach dziedzin innych niż odpowiednio nauki humanistyczne lub nauki społeczne 
** do wyboru jest jeden z przedmiotów wspierających     
</t>
  </si>
  <si>
    <t>Bezpieczeństwo przetwarzania danych cyfrowych</t>
  </si>
  <si>
    <t>Bazy danych i systemy eksperckie</t>
  </si>
  <si>
    <t>Programowanie komputerów</t>
  </si>
  <si>
    <t>Fizyka</t>
  </si>
  <si>
    <t>Matematyka</t>
  </si>
  <si>
    <t>HARMONOGRAM REALIZACJI PROGRAMU STUDIÓW (PLAN STUDIÓW) NIESTACJONARNYCH PIERWSZEGO STOPNIA</t>
  </si>
  <si>
    <t>Plan studiów niestacjonarnych przewidziany do realizacji od roku akademickiego 2019/2020</t>
  </si>
  <si>
    <t>Plan studiów stacjonarnych przewidziany do realizacji od roku akademickiego 2019/2020</t>
  </si>
  <si>
    <t>0714.8.ME1.E03.PD</t>
  </si>
  <si>
    <t>0714.8.ME1.B/C25.OK</t>
  </si>
  <si>
    <t>0714.8.ME1.D15.CNC</t>
  </si>
  <si>
    <t>0714.8.ME1.D23.PM</t>
  </si>
  <si>
    <t>Kierunek: Mechatronika, profil praktyczny, 2019-2023</t>
  </si>
  <si>
    <t>2. Studenta obowiązuje szkolenie dotyczące BHP w wymiarze 4 godzin na I semestrze. 3. Studenta obowiązuje szkolenie biblioteczne w wymiarze 2 godzin na I semestrze.</t>
  </si>
  <si>
    <r>
      <t>Opt</t>
    </r>
    <r>
      <rPr>
        <i/>
        <sz val="18"/>
        <rFont val="Calibri"/>
        <family val="2"/>
        <charset val="238"/>
      </rPr>
      <t>yma</t>
    </r>
    <r>
      <rPr>
        <i/>
        <sz val="18"/>
        <color indexed="8"/>
        <rFont val="Calibri"/>
        <family val="2"/>
        <charset val="238"/>
      </rPr>
      <t>lizacja konstrukcji</t>
    </r>
  </si>
  <si>
    <r>
      <t>O</t>
    </r>
    <r>
      <rPr>
        <i/>
        <sz val="18"/>
        <rFont val="Calibri"/>
        <family val="2"/>
        <charset val="238"/>
      </rPr>
      <t>ptyma</t>
    </r>
    <r>
      <rPr>
        <i/>
        <sz val="18"/>
        <color indexed="8"/>
        <rFont val="Calibri"/>
        <family val="2"/>
        <charset val="238"/>
      </rPr>
      <t>lizacja konstrukcji</t>
    </r>
  </si>
  <si>
    <r>
      <t>Rodzaj zajęć: grupa I (W-wykład, WS-wykład specjalistyczny) grupa II (C-ćwiczenia, K-konwersatorium, L-laboratorium, P-praktyki, S-seminarium, W-warsztaty) grupa III (PW-projekt włas</t>
    </r>
    <r>
      <rPr>
        <b/>
        <sz val="18"/>
        <rFont val="Calibri"/>
        <family val="2"/>
        <charset val="238"/>
      </rPr>
      <t>ny, E-e-learning</t>
    </r>
    <r>
      <rPr>
        <b/>
        <sz val="18"/>
        <color indexed="8"/>
        <rFont val="Calibri"/>
        <family val="2"/>
        <charset val="238"/>
      </rPr>
      <t xml:space="preserve">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</si>
</sst>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8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8"/>
      <color indexed="8"/>
      <name val="Arial"/>
      <family val="2"/>
      <charset val="238"/>
    </font>
    <font>
      <sz val="18"/>
      <color indexed="8"/>
      <name val="Calibri"/>
      <family val="2"/>
      <charset val="238"/>
    </font>
    <font>
      <sz val="2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6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24"/>
      <color indexed="8"/>
      <name val="Calibri"/>
      <family val="2"/>
      <charset val="238"/>
    </font>
    <font>
      <i/>
      <sz val="1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6"/>
      <color indexed="8"/>
      <name val="Calibri"/>
      <family val="2"/>
      <charset val="238"/>
    </font>
    <font>
      <b/>
      <sz val="18"/>
      <color indexed="10"/>
      <name val="Calibri"/>
      <family val="2"/>
      <charset val="238"/>
    </font>
    <font>
      <b/>
      <sz val="18"/>
      <name val="Calibri"/>
      <family val="2"/>
      <charset val="238"/>
    </font>
    <font>
      <sz val="18"/>
      <name val="Calibri"/>
      <family val="2"/>
      <charset val="238"/>
    </font>
    <font>
      <b/>
      <sz val="18"/>
      <color rgb="FFFF0000"/>
      <name val="Calibri"/>
      <family val="2"/>
      <charset val="238"/>
    </font>
    <font>
      <sz val="18"/>
      <color rgb="FFFF0000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8"/>
      <color theme="1"/>
      <name val="Calibri"/>
      <family val="2"/>
      <charset val="238"/>
    </font>
    <font>
      <i/>
      <sz val="16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8"/>
      <color rgb="FF00B050"/>
      <name val="Calibri"/>
      <family val="2"/>
      <charset val="238"/>
    </font>
    <font>
      <b/>
      <sz val="18"/>
      <color rgb="FF7030A0"/>
      <name val="Calibri"/>
      <family val="2"/>
      <charset val="238"/>
    </font>
    <font>
      <sz val="24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9" fontId="3" fillId="0" borderId="0" xfId="0" applyNumberFormat="1" applyFont="1" applyBorder="1" applyAlignment="1">
      <alignment horizontal="left" vertical="center" wrapText="1"/>
    </xf>
    <xf numFmtId="9" fontId="10" fillId="0" borderId="0" xfId="2" applyFont="1" applyBorder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Border="1"/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/>
    </xf>
    <xf numFmtId="0" fontId="5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3">
    <cellStyle name="Excel Built-in Normal" xfId="1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3"/>
  <sheetViews>
    <sheetView showGridLines="0" tabSelected="1" zoomScale="50" zoomScaleNormal="50" zoomScaleSheetLayoutView="40" workbookViewId="0">
      <selection activeCell="M11" sqref="M11"/>
    </sheetView>
  </sheetViews>
  <sheetFormatPr defaultRowHeight="23.25" x14ac:dyDescent="0.35"/>
  <cols>
    <col min="1" max="1" width="7.28515625" style="5" customWidth="1"/>
    <col min="2" max="2" width="68.28515625" style="6" customWidth="1"/>
    <col min="3" max="3" width="44.140625" style="3" bestFit="1" customWidth="1"/>
    <col min="4" max="4" width="7.5703125" style="13" customWidth="1"/>
    <col min="5" max="5" width="8.7109375" style="3" customWidth="1"/>
    <col min="6" max="6" width="9.85546875" style="3" bestFit="1" customWidth="1"/>
    <col min="7" max="7" width="7.5703125" style="3" customWidth="1"/>
    <col min="8" max="8" width="10.85546875" style="3" bestFit="1" customWidth="1"/>
    <col min="9" max="9" width="7.5703125" style="3" customWidth="1"/>
    <col min="10" max="10" width="9.5703125" style="3" customWidth="1"/>
    <col min="11" max="11" width="7.5703125" style="3" customWidth="1"/>
    <col min="12" max="12" width="12" style="3" bestFit="1" customWidth="1"/>
    <col min="13" max="13" width="7.28515625" style="3" customWidth="1"/>
    <col min="14" max="14" width="9.85546875" style="3" customWidth="1"/>
    <col min="15" max="15" width="7.5703125" style="3" customWidth="1"/>
    <col min="16" max="16" width="10.85546875" style="3" bestFit="1" customWidth="1"/>
    <col min="17" max="17" width="7.5703125" style="3" customWidth="1"/>
    <col min="18" max="18" width="9" style="3" customWidth="1"/>
    <col min="19" max="19" width="7.5703125" style="3" customWidth="1"/>
    <col min="20" max="20" width="10.85546875" style="3" bestFit="1" customWidth="1"/>
    <col min="21" max="21" width="7.42578125" style="3" customWidth="1"/>
    <col min="22" max="22" width="9.5703125" style="3" customWidth="1"/>
    <col min="23" max="23" width="7.7109375" style="3" customWidth="1"/>
    <col min="24" max="24" width="10.85546875" style="3" bestFit="1" customWidth="1"/>
    <col min="25" max="25" width="8.140625" style="3" customWidth="1"/>
    <col min="26" max="26" width="9.140625" style="3"/>
    <col min="27" max="27" width="8.140625" style="3" customWidth="1"/>
    <col min="28" max="28" width="10.85546875" style="3" bestFit="1" customWidth="1"/>
    <col min="29" max="29" width="7.5703125" style="3" customWidth="1"/>
    <col min="30" max="30" width="10" style="3" customWidth="1"/>
    <col min="31" max="31" width="11.85546875" style="3" customWidth="1"/>
    <col min="32" max="32" width="12" style="3" customWidth="1"/>
    <col min="33" max="33" width="12.140625" style="3" customWidth="1"/>
    <col min="34" max="34" width="14.85546875" style="5" customWidth="1"/>
    <col min="35" max="35" width="15" style="5" customWidth="1"/>
    <col min="36" max="36" width="16.85546875" style="5" customWidth="1"/>
    <col min="37" max="37" width="19.7109375" style="5" customWidth="1"/>
    <col min="38" max="16384" width="9.140625" style="5"/>
  </cols>
  <sheetData>
    <row r="1" spans="1:37" ht="39.75" customHeight="1" x14ac:dyDescent="0.5">
      <c r="A1" s="135" t="s">
        <v>120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</row>
    <row r="2" spans="1:37" ht="30.75" customHeight="1" x14ac:dyDescent="0.5">
      <c r="A2" s="24"/>
      <c r="B2" s="31" t="s">
        <v>129</v>
      </c>
      <c r="C2" s="28"/>
      <c r="D2" s="28"/>
      <c r="E2" s="28"/>
      <c r="F2" s="28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7" ht="42.75" customHeight="1" x14ac:dyDescent="0.5">
      <c r="A3" s="24"/>
      <c r="B3" s="138" t="s">
        <v>205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25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</row>
    <row r="4" spans="1:37" ht="24.75" customHeight="1" x14ac:dyDescent="0.35">
      <c r="B4" s="140" t="s">
        <v>209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</row>
    <row r="5" spans="1:37" ht="32.25" customHeight="1" x14ac:dyDescent="0.35">
      <c r="A5" s="160"/>
      <c r="B5" s="161"/>
      <c r="C5" s="161"/>
      <c r="D5" s="161"/>
      <c r="E5" s="161"/>
      <c r="F5" s="162"/>
      <c r="G5" s="146" t="s">
        <v>3</v>
      </c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8"/>
    </row>
    <row r="6" spans="1:37" ht="32.25" customHeight="1" x14ac:dyDescent="0.35">
      <c r="A6" s="149" t="s">
        <v>0</v>
      </c>
      <c r="B6" s="163" t="s">
        <v>4</v>
      </c>
      <c r="C6" s="154" t="s">
        <v>1</v>
      </c>
      <c r="D6" s="165" t="s">
        <v>28</v>
      </c>
      <c r="E6" s="165"/>
      <c r="F6" s="165"/>
      <c r="G6" s="141" t="s">
        <v>5</v>
      </c>
      <c r="H6" s="141"/>
      <c r="I6" s="141"/>
      <c r="J6" s="141"/>
      <c r="K6" s="141"/>
      <c r="L6" s="141"/>
      <c r="M6" s="141"/>
      <c r="N6" s="141"/>
      <c r="O6" s="141" t="s">
        <v>6</v>
      </c>
      <c r="P6" s="141"/>
      <c r="Q6" s="141"/>
      <c r="R6" s="141"/>
      <c r="S6" s="141"/>
      <c r="T6" s="141"/>
      <c r="U6" s="141"/>
      <c r="V6" s="141"/>
      <c r="W6" s="141" t="s">
        <v>7</v>
      </c>
      <c r="X6" s="141"/>
      <c r="Y6" s="141"/>
      <c r="Z6" s="141"/>
      <c r="AA6" s="141"/>
      <c r="AB6" s="141"/>
      <c r="AC6" s="141"/>
      <c r="AD6" s="141"/>
      <c r="AE6" s="151" t="s">
        <v>26</v>
      </c>
      <c r="AF6" s="152"/>
      <c r="AG6" s="152"/>
      <c r="AH6" s="153"/>
      <c r="AI6" s="154" t="s">
        <v>8</v>
      </c>
      <c r="AJ6" s="154" t="s">
        <v>23</v>
      </c>
      <c r="AK6" s="154" t="s">
        <v>9</v>
      </c>
    </row>
    <row r="7" spans="1:37" s="7" customFormat="1" ht="32.25" customHeight="1" x14ac:dyDescent="0.25">
      <c r="A7" s="149"/>
      <c r="B7" s="163"/>
      <c r="C7" s="155"/>
      <c r="D7" s="165"/>
      <c r="E7" s="165"/>
      <c r="F7" s="165"/>
      <c r="G7" s="157" t="s">
        <v>12</v>
      </c>
      <c r="H7" s="158"/>
      <c r="I7" s="158"/>
      <c r="J7" s="159"/>
      <c r="K7" s="151" t="s">
        <v>13</v>
      </c>
      <c r="L7" s="152"/>
      <c r="M7" s="152"/>
      <c r="N7" s="153"/>
      <c r="O7" s="157" t="s">
        <v>14</v>
      </c>
      <c r="P7" s="158"/>
      <c r="Q7" s="158"/>
      <c r="R7" s="159"/>
      <c r="S7" s="151" t="s">
        <v>15</v>
      </c>
      <c r="T7" s="152"/>
      <c r="U7" s="152"/>
      <c r="V7" s="153"/>
      <c r="W7" s="157" t="s">
        <v>16</v>
      </c>
      <c r="X7" s="158"/>
      <c r="Y7" s="158"/>
      <c r="Z7" s="159"/>
      <c r="AA7" s="151" t="s">
        <v>17</v>
      </c>
      <c r="AB7" s="152"/>
      <c r="AC7" s="152"/>
      <c r="AD7" s="153"/>
      <c r="AE7" s="151" t="s">
        <v>68</v>
      </c>
      <c r="AF7" s="152"/>
      <c r="AG7" s="152"/>
      <c r="AH7" s="153"/>
      <c r="AI7" s="155"/>
      <c r="AJ7" s="155"/>
      <c r="AK7" s="155"/>
    </row>
    <row r="8" spans="1:37" s="7" customFormat="1" ht="32.25" customHeight="1" thickBot="1" x14ac:dyDescent="0.3">
      <c r="A8" s="150"/>
      <c r="B8" s="164"/>
      <c r="C8" s="156"/>
      <c r="D8" s="8" t="s">
        <v>2</v>
      </c>
      <c r="E8" s="8" t="s">
        <v>19</v>
      </c>
      <c r="F8" s="8" t="s">
        <v>18</v>
      </c>
      <c r="G8" s="32" t="s">
        <v>20</v>
      </c>
      <c r="H8" s="32" t="s">
        <v>21</v>
      </c>
      <c r="I8" s="32" t="s">
        <v>22</v>
      </c>
      <c r="J8" s="32" t="s">
        <v>10</v>
      </c>
      <c r="K8" s="37" t="s">
        <v>20</v>
      </c>
      <c r="L8" s="37" t="s">
        <v>21</v>
      </c>
      <c r="M8" s="37" t="s">
        <v>22</v>
      </c>
      <c r="N8" s="37" t="s">
        <v>10</v>
      </c>
      <c r="O8" s="32" t="s">
        <v>20</v>
      </c>
      <c r="P8" s="32" t="s">
        <v>21</v>
      </c>
      <c r="Q8" s="32" t="s">
        <v>22</v>
      </c>
      <c r="R8" s="32" t="s">
        <v>10</v>
      </c>
      <c r="S8" s="37" t="s">
        <v>20</v>
      </c>
      <c r="T8" s="37" t="s">
        <v>21</v>
      </c>
      <c r="U8" s="37" t="s">
        <v>22</v>
      </c>
      <c r="V8" s="37" t="s">
        <v>10</v>
      </c>
      <c r="W8" s="32" t="s">
        <v>20</v>
      </c>
      <c r="X8" s="32" t="s">
        <v>21</v>
      </c>
      <c r="Y8" s="32" t="s">
        <v>22</v>
      </c>
      <c r="Z8" s="32" t="s">
        <v>10</v>
      </c>
      <c r="AA8" s="37" t="s">
        <v>20</v>
      </c>
      <c r="AB8" s="37" t="s">
        <v>21</v>
      </c>
      <c r="AC8" s="37" t="s">
        <v>22</v>
      </c>
      <c r="AD8" s="37" t="s">
        <v>10</v>
      </c>
      <c r="AE8" s="37" t="s">
        <v>20</v>
      </c>
      <c r="AF8" s="37" t="s">
        <v>21</v>
      </c>
      <c r="AG8" s="37" t="s">
        <v>22</v>
      </c>
      <c r="AH8" s="37" t="s">
        <v>10</v>
      </c>
      <c r="AI8" s="156"/>
      <c r="AJ8" s="156"/>
      <c r="AK8" s="156"/>
    </row>
    <row r="9" spans="1:37" ht="32.25" customHeight="1" x14ac:dyDescent="0.35">
      <c r="A9" s="142" t="s">
        <v>29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</row>
    <row r="10" spans="1:37" ht="32.25" customHeight="1" x14ac:dyDescent="0.35">
      <c r="A10" s="27">
        <v>1</v>
      </c>
      <c r="B10" s="82" t="s">
        <v>24</v>
      </c>
      <c r="C10" s="79" t="s">
        <v>84</v>
      </c>
      <c r="D10" s="1">
        <v>4</v>
      </c>
      <c r="E10" s="58" t="s">
        <v>69</v>
      </c>
      <c r="F10" s="1"/>
      <c r="G10" s="33"/>
      <c r="H10" s="33">
        <v>30</v>
      </c>
      <c r="I10" s="33"/>
      <c r="J10" s="34">
        <v>2</v>
      </c>
      <c r="K10" s="56"/>
      <c r="L10" s="56">
        <v>30</v>
      </c>
      <c r="M10" s="56"/>
      <c r="N10" s="56">
        <v>2</v>
      </c>
      <c r="O10" s="33"/>
      <c r="P10" s="33">
        <v>30</v>
      </c>
      <c r="Q10" s="33"/>
      <c r="R10" s="33">
        <v>2</v>
      </c>
      <c r="S10" s="56"/>
      <c r="T10" s="56">
        <v>30</v>
      </c>
      <c r="U10" s="56"/>
      <c r="V10" s="56">
        <v>3</v>
      </c>
      <c r="W10" s="33"/>
      <c r="X10" s="33"/>
      <c r="Y10" s="33"/>
      <c r="Z10" s="33"/>
      <c r="AA10" s="56"/>
      <c r="AB10" s="56"/>
      <c r="AC10" s="56"/>
      <c r="AD10" s="56"/>
      <c r="AE10" s="39"/>
      <c r="AF10" s="39"/>
      <c r="AG10" s="39"/>
      <c r="AH10" s="39"/>
      <c r="AI10" s="56">
        <f t="shared" ref="AI10:AI16" si="0">SUM(G10:I10,K10:M10,O10:Q10,S10:U10,W10:Y10,AA10:AC10,AE10:AG10)</f>
        <v>120</v>
      </c>
      <c r="AJ10" s="56">
        <f t="shared" ref="AJ10:AJ16" si="1">AK10*25</f>
        <v>225</v>
      </c>
      <c r="AK10" s="56">
        <f t="shared" ref="AK10:AK16" si="2">SUM(J10,N10,R10,V10,Z10,AD10,AH10)</f>
        <v>9</v>
      </c>
    </row>
    <row r="11" spans="1:37" ht="32.25" customHeight="1" x14ac:dyDescent="0.35">
      <c r="A11" s="27">
        <v>2</v>
      </c>
      <c r="B11" s="82" t="s">
        <v>113</v>
      </c>
      <c r="C11" s="79" t="s">
        <v>85</v>
      </c>
      <c r="D11" s="1"/>
      <c r="E11" s="1">
        <v>2</v>
      </c>
      <c r="F11" s="1"/>
      <c r="G11" s="33"/>
      <c r="H11" s="33"/>
      <c r="I11" s="33"/>
      <c r="J11" s="33"/>
      <c r="K11" s="56"/>
      <c r="L11" s="56">
        <v>20</v>
      </c>
      <c r="M11" s="100">
        <v>10</v>
      </c>
      <c r="N11" s="56">
        <v>1</v>
      </c>
      <c r="O11" s="33"/>
      <c r="P11" s="33"/>
      <c r="Q11" s="33"/>
      <c r="R11" s="33"/>
      <c r="S11" s="56"/>
      <c r="T11" s="56"/>
      <c r="U11" s="56"/>
      <c r="V11" s="56"/>
      <c r="W11" s="33"/>
      <c r="X11" s="33"/>
      <c r="Y11" s="33"/>
      <c r="Z11" s="33"/>
      <c r="AA11" s="56"/>
      <c r="AB11" s="56"/>
      <c r="AC11" s="56"/>
      <c r="AD11" s="56"/>
      <c r="AE11" s="39"/>
      <c r="AF11" s="39"/>
      <c r="AG11" s="39"/>
      <c r="AH11" s="39"/>
      <c r="AI11" s="56">
        <f t="shared" si="0"/>
        <v>30</v>
      </c>
      <c r="AJ11" s="56">
        <v>30</v>
      </c>
      <c r="AK11" s="56">
        <f t="shared" si="2"/>
        <v>1</v>
      </c>
    </row>
    <row r="12" spans="1:37" ht="47.25" customHeight="1" x14ac:dyDescent="0.35">
      <c r="A12" s="27">
        <v>3</v>
      </c>
      <c r="B12" s="82" t="s">
        <v>27</v>
      </c>
      <c r="C12" s="79" t="s">
        <v>90</v>
      </c>
      <c r="D12" s="1"/>
      <c r="E12" s="1">
        <v>5</v>
      </c>
      <c r="F12" s="1"/>
      <c r="G12" s="33"/>
      <c r="H12" s="33"/>
      <c r="I12" s="33"/>
      <c r="J12" s="33"/>
      <c r="K12" s="56"/>
      <c r="L12" s="56"/>
      <c r="M12" s="56"/>
      <c r="N12" s="144"/>
      <c r="O12" s="33"/>
      <c r="P12" s="33"/>
      <c r="Q12" s="33"/>
      <c r="R12" s="33"/>
      <c r="S12" s="56"/>
      <c r="T12" s="56"/>
      <c r="U12" s="56"/>
      <c r="V12" s="56"/>
      <c r="W12" s="33">
        <v>15</v>
      </c>
      <c r="X12" s="33"/>
      <c r="Y12" s="33"/>
      <c r="Z12" s="33">
        <v>1</v>
      </c>
      <c r="AA12" s="56"/>
      <c r="AB12" s="56"/>
      <c r="AC12" s="56"/>
      <c r="AD12" s="56"/>
      <c r="AE12" s="39"/>
      <c r="AF12" s="39"/>
      <c r="AG12" s="39"/>
      <c r="AH12" s="39"/>
      <c r="AI12" s="56">
        <f t="shared" si="0"/>
        <v>15</v>
      </c>
      <c r="AJ12" s="56">
        <f t="shared" si="1"/>
        <v>25</v>
      </c>
      <c r="AK12" s="56">
        <f t="shared" si="2"/>
        <v>1</v>
      </c>
    </row>
    <row r="13" spans="1:37" ht="32.25" customHeight="1" x14ac:dyDescent="0.35">
      <c r="A13" s="27">
        <v>4</v>
      </c>
      <c r="B13" s="82" t="s">
        <v>25</v>
      </c>
      <c r="C13" s="79" t="s">
        <v>86</v>
      </c>
      <c r="D13" s="1"/>
      <c r="E13" s="1">
        <v>1</v>
      </c>
      <c r="F13" s="1"/>
      <c r="G13" s="33"/>
      <c r="H13" s="33">
        <v>30</v>
      </c>
      <c r="I13" s="33"/>
      <c r="J13" s="33">
        <v>2</v>
      </c>
      <c r="K13" s="56"/>
      <c r="L13" s="56"/>
      <c r="M13" s="56"/>
      <c r="N13" s="145"/>
      <c r="O13" s="33"/>
      <c r="P13" s="33"/>
      <c r="Q13" s="33"/>
      <c r="R13" s="33"/>
      <c r="S13" s="56"/>
      <c r="T13" s="56"/>
      <c r="U13" s="56"/>
      <c r="V13" s="56"/>
      <c r="W13" s="33"/>
      <c r="X13" s="33"/>
      <c r="Y13" s="33"/>
      <c r="Z13" s="33"/>
      <c r="AA13" s="56"/>
      <c r="AB13" s="56"/>
      <c r="AC13" s="56"/>
      <c r="AD13" s="56"/>
      <c r="AE13" s="39"/>
      <c r="AF13" s="39"/>
      <c r="AG13" s="39"/>
      <c r="AH13" s="39"/>
      <c r="AI13" s="56">
        <f t="shared" si="0"/>
        <v>30</v>
      </c>
      <c r="AJ13" s="56">
        <f t="shared" si="1"/>
        <v>50</v>
      </c>
      <c r="AK13" s="56">
        <f t="shared" si="2"/>
        <v>2</v>
      </c>
    </row>
    <row r="14" spans="1:37" ht="32.25" customHeight="1" x14ac:dyDescent="0.35">
      <c r="A14" s="30">
        <v>5</v>
      </c>
      <c r="B14" s="82" t="s">
        <v>76</v>
      </c>
      <c r="C14" s="79" t="s">
        <v>87</v>
      </c>
      <c r="D14" s="1"/>
      <c r="E14" s="1">
        <v>3</v>
      </c>
      <c r="F14" s="1"/>
      <c r="G14" s="33"/>
      <c r="H14" s="33"/>
      <c r="I14" s="33"/>
      <c r="J14" s="33"/>
      <c r="K14" s="56"/>
      <c r="L14" s="56"/>
      <c r="M14" s="56"/>
      <c r="N14" s="90"/>
      <c r="O14" s="91"/>
      <c r="P14" s="91">
        <v>15</v>
      </c>
      <c r="Q14" s="91"/>
      <c r="R14" s="91">
        <v>1</v>
      </c>
      <c r="S14" s="56"/>
      <c r="T14" s="56"/>
      <c r="U14" s="56"/>
      <c r="V14" s="56"/>
      <c r="W14" s="33"/>
      <c r="X14" s="33"/>
      <c r="Y14" s="33"/>
      <c r="Z14" s="33"/>
      <c r="AA14" s="56"/>
      <c r="AB14" s="56"/>
      <c r="AC14" s="56"/>
      <c r="AD14" s="56"/>
      <c r="AE14" s="39"/>
      <c r="AF14" s="39"/>
      <c r="AG14" s="39"/>
      <c r="AH14" s="39"/>
      <c r="AI14" s="56">
        <f t="shared" si="0"/>
        <v>15</v>
      </c>
      <c r="AJ14" s="56">
        <f t="shared" si="1"/>
        <v>25</v>
      </c>
      <c r="AK14" s="76">
        <f t="shared" si="2"/>
        <v>1</v>
      </c>
    </row>
    <row r="15" spans="1:37" ht="32.25" customHeight="1" x14ac:dyDescent="0.35">
      <c r="A15" s="30">
        <v>6</v>
      </c>
      <c r="B15" s="82" t="s">
        <v>77</v>
      </c>
      <c r="C15" s="79" t="s">
        <v>88</v>
      </c>
      <c r="D15" s="1"/>
      <c r="E15" s="1">
        <v>2</v>
      </c>
      <c r="F15" s="1"/>
      <c r="G15" s="33"/>
      <c r="H15" s="33"/>
      <c r="I15" s="33"/>
      <c r="J15" s="33"/>
      <c r="K15" s="76"/>
      <c r="L15" s="76">
        <v>30</v>
      </c>
      <c r="M15" s="76"/>
      <c r="N15" s="90">
        <v>2</v>
      </c>
      <c r="O15" s="91"/>
      <c r="P15" s="91"/>
      <c r="Q15" s="91"/>
      <c r="R15" s="91"/>
      <c r="S15" s="76"/>
      <c r="T15" s="76"/>
      <c r="U15" s="76"/>
      <c r="V15" s="76"/>
      <c r="W15" s="33"/>
      <c r="X15" s="33"/>
      <c r="Y15" s="33"/>
      <c r="Z15" s="33"/>
      <c r="AA15" s="76"/>
      <c r="AB15" s="76"/>
      <c r="AC15" s="76"/>
      <c r="AD15" s="76"/>
      <c r="AE15" s="39"/>
      <c r="AF15" s="39"/>
      <c r="AG15" s="39"/>
      <c r="AH15" s="39"/>
      <c r="AI15" s="76">
        <f t="shared" si="0"/>
        <v>30</v>
      </c>
      <c r="AJ15" s="76">
        <f t="shared" si="1"/>
        <v>50</v>
      </c>
      <c r="AK15" s="76">
        <f t="shared" si="2"/>
        <v>2</v>
      </c>
    </row>
    <row r="16" spans="1:37" ht="32.25" customHeight="1" x14ac:dyDescent="0.35">
      <c r="A16" s="27">
        <v>7</v>
      </c>
      <c r="B16" s="82" t="s">
        <v>78</v>
      </c>
      <c r="C16" s="79" t="s">
        <v>89</v>
      </c>
      <c r="D16" s="1"/>
      <c r="E16" s="1">
        <v>2</v>
      </c>
      <c r="F16" s="1"/>
      <c r="G16" s="33"/>
      <c r="H16" s="33"/>
      <c r="I16" s="33"/>
      <c r="J16" s="33"/>
      <c r="K16" s="76"/>
      <c r="L16" s="76">
        <v>30</v>
      </c>
      <c r="M16" s="76"/>
      <c r="N16" s="90">
        <v>2</v>
      </c>
      <c r="O16" s="91"/>
      <c r="P16" s="91"/>
      <c r="Q16" s="91"/>
      <c r="R16" s="91"/>
      <c r="S16" s="76"/>
      <c r="T16" s="76"/>
      <c r="U16" s="76"/>
      <c r="V16" s="76"/>
      <c r="W16" s="33"/>
      <c r="X16" s="33"/>
      <c r="Y16" s="33"/>
      <c r="Z16" s="33"/>
      <c r="AA16" s="76"/>
      <c r="AB16" s="76"/>
      <c r="AC16" s="76"/>
      <c r="AD16" s="76"/>
      <c r="AE16" s="39"/>
      <c r="AF16" s="39"/>
      <c r="AG16" s="39"/>
      <c r="AH16" s="39"/>
      <c r="AI16" s="76">
        <f t="shared" si="0"/>
        <v>30</v>
      </c>
      <c r="AJ16" s="76">
        <f t="shared" si="1"/>
        <v>50</v>
      </c>
      <c r="AK16" s="76">
        <f t="shared" si="2"/>
        <v>2</v>
      </c>
    </row>
    <row r="17" spans="1:39" ht="32.25" customHeight="1" x14ac:dyDescent="0.35">
      <c r="A17" s="185" t="s">
        <v>75</v>
      </c>
      <c r="B17" s="83" t="s">
        <v>79</v>
      </c>
      <c r="C17" s="79" t="s">
        <v>91</v>
      </c>
      <c r="D17" s="1"/>
      <c r="E17" s="155">
        <v>1</v>
      </c>
      <c r="F17" s="1"/>
      <c r="G17" s="33"/>
      <c r="H17" s="183">
        <v>30</v>
      </c>
      <c r="I17" s="33"/>
      <c r="J17" s="183">
        <v>2</v>
      </c>
      <c r="K17" s="68"/>
      <c r="L17" s="68"/>
      <c r="M17" s="68"/>
      <c r="N17" s="69"/>
      <c r="O17" s="33"/>
      <c r="P17" s="33"/>
      <c r="Q17" s="33"/>
      <c r="R17" s="33"/>
      <c r="S17" s="68"/>
      <c r="T17" s="68"/>
      <c r="U17" s="68"/>
      <c r="V17" s="68"/>
      <c r="W17" s="33"/>
      <c r="X17" s="33"/>
      <c r="Y17" s="33"/>
      <c r="Z17" s="33"/>
      <c r="AA17" s="68"/>
      <c r="AB17" s="68"/>
      <c r="AC17" s="68"/>
      <c r="AD17" s="68"/>
      <c r="AE17" s="39"/>
      <c r="AF17" s="39"/>
      <c r="AG17" s="39"/>
      <c r="AH17" s="39"/>
      <c r="AI17" s="144">
        <v>30</v>
      </c>
      <c r="AJ17" s="144">
        <v>50</v>
      </c>
      <c r="AK17" s="144">
        <v>2</v>
      </c>
    </row>
    <row r="18" spans="1:39" ht="32.25" customHeight="1" x14ac:dyDescent="0.35">
      <c r="A18" s="185"/>
      <c r="B18" s="83" t="s">
        <v>80</v>
      </c>
      <c r="C18" s="79" t="s">
        <v>108</v>
      </c>
      <c r="D18" s="1"/>
      <c r="E18" s="155"/>
      <c r="F18" s="1"/>
      <c r="G18" s="33"/>
      <c r="H18" s="183"/>
      <c r="I18" s="33"/>
      <c r="J18" s="183"/>
      <c r="K18" s="68"/>
      <c r="L18" s="68"/>
      <c r="M18" s="68"/>
      <c r="N18" s="69"/>
      <c r="O18" s="33"/>
      <c r="P18" s="33"/>
      <c r="Q18" s="33"/>
      <c r="R18" s="33"/>
      <c r="S18" s="68"/>
      <c r="T18" s="68"/>
      <c r="U18" s="68"/>
      <c r="V18" s="68"/>
      <c r="W18" s="33"/>
      <c r="X18" s="33"/>
      <c r="Y18" s="33"/>
      <c r="Z18" s="33"/>
      <c r="AA18" s="68"/>
      <c r="AB18" s="68"/>
      <c r="AC18" s="68"/>
      <c r="AD18" s="68"/>
      <c r="AE18" s="39"/>
      <c r="AF18" s="39"/>
      <c r="AG18" s="39"/>
      <c r="AH18" s="39"/>
      <c r="AI18" s="178"/>
      <c r="AJ18" s="178"/>
      <c r="AK18" s="178"/>
    </row>
    <row r="19" spans="1:39" ht="39" customHeight="1" x14ac:dyDescent="0.35">
      <c r="A19" s="185"/>
      <c r="B19" s="84" t="s">
        <v>81</v>
      </c>
      <c r="C19" s="79" t="s">
        <v>109</v>
      </c>
      <c r="D19" s="1"/>
      <c r="E19" s="155"/>
      <c r="F19" s="1"/>
      <c r="G19" s="33"/>
      <c r="H19" s="183"/>
      <c r="I19" s="33"/>
      <c r="J19" s="183"/>
      <c r="K19" s="68"/>
      <c r="L19" s="68"/>
      <c r="M19" s="68"/>
      <c r="N19" s="69"/>
      <c r="O19" s="33"/>
      <c r="P19" s="33"/>
      <c r="Q19" s="33"/>
      <c r="R19" s="33"/>
      <c r="S19" s="68"/>
      <c r="T19" s="68"/>
      <c r="U19" s="68"/>
      <c r="V19" s="68"/>
      <c r="W19" s="33"/>
      <c r="X19" s="33"/>
      <c r="Y19" s="33"/>
      <c r="Z19" s="33"/>
      <c r="AA19" s="68"/>
      <c r="AB19" s="68"/>
      <c r="AC19" s="68"/>
      <c r="AD19" s="68"/>
      <c r="AE19" s="39"/>
      <c r="AF19" s="39"/>
      <c r="AG19" s="39"/>
      <c r="AH19" s="39"/>
      <c r="AI19" s="178"/>
      <c r="AJ19" s="178"/>
      <c r="AK19" s="178"/>
    </row>
    <row r="20" spans="1:39" ht="32.25" customHeight="1" x14ac:dyDescent="0.35">
      <c r="A20" s="185"/>
      <c r="B20" s="83" t="s">
        <v>82</v>
      </c>
      <c r="C20" s="79" t="s">
        <v>110</v>
      </c>
      <c r="D20" s="1"/>
      <c r="E20" s="155"/>
      <c r="F20" s="1"/>
      <c r="G20" s="33"/>
      <c r="H20" s="183"/>
      <c r="I20" s="33"/>
      <c r="J20" s="183"/>
      <c r="K20" s="68"/>
      <c r="L20" s="68"/>
      <c r="M20" s="68"/>
      <c r="N20" s="69"/>
      <c r="O20" s="33"/>
      <c r="P20" s="33"/>
      <c r="Q20" s="33"/>
      <c r="R20" s="33"/>
      <c r="S20" s="68"/>
      <c r="T20" s="68"/>
      <c r="U20" s="68"/>
      <c r="V20" s="68"/>
      <c r="W20" s="33"/>
      <c r="X20" s="33"/>
      <c r="Y20" s="33"/>
      <c r="Z20" s="33"/>
      <c r="AA20" s="68"/>
      <c r="AB20" s="68"/>
      <c r="AC20" s="68"/>
      <c r="AD20" s="68"/>
      <c r="AE20" s="39"/>
      <c r="AF20" s="39"/>
      <c r="AG20" s="39"/>
      <c r="AH20" s="39"/>
      <c r="AI20" s="178"/>
      <c r="AJ20" s="178"/>
      <c r="AK20" s="178"/>
    </row>
    <row r="21" spans="1:39" ht="32.25" customHeight="1" x14ac:dyDescent="0.35">
      <c r="A21" s="186"/>
      <c r="B21" s="83" t="s">
        <v>83</v>
      </c>
      <c r="C21" s="79" t="s">
        <v>111</v>
      </c>
      <c r="D21" s="1"/>
      <c r="E21" s="182"/>
      <c r="F21" s="1"/>
      <c r="G21" s="33"/>
      <c r="H21" s="184"/>
      <c r="I21" s="33"/>
      <c r="J21" s="184"/>
      <c r="K21" s="68"/>
      <c r="L21" s="68"/>
      <c r="M21" s="68"/>
      <c r="N21" s="69"/>
      <c r="O21" s="33"/>
      <c r="P21" s="33"/>
      <c r="Q21" s="33"/>
      <c r="R21" s="33"/>
      <c r="S21" s="68"/>
      <c r="T21" s="68"/>
      <c r="U21" s="68"/>
      <c r="V21" s="68"/>
      <c r="W21" s="33"/>
      <c r="X21" s="33"/>
      <c r="Y21" s="33"/>
      <c r="Z21" s="33"/>
      <c r="AA21" s="68"/>
      <c r="AB21" s="68"/>
      <c r="AC21" s="68"/>
      <c r="AD21" s="68"/>
      <c r="AE21" s="39"/>
      <c r="AF21" s="39"/>
      <c r="AG21" s="39"/>
      <c r="AH21" s="39"/>
      <c r="AI21" s="145"/>
      <c r="AJ21" s="145"/>
      <c r="AK21" s="145"/>
    </row>
    <row r="22" spans="1:39" ht="32.25" customHeight="1" x14ac:dyDescent="0.35">
      <c r="A22" s="167" t="s">
        <v>11</v>
      </c>
      <c r="B22" s="168"/>
      <c r="C22" s="39"/>
      <c r="D22" s="39"/>
      <c r="E22" s="39"/>
      <c r="F22" s="39"/>
      <c r="G22" s="56">
        <f t="shared" ref="G22:AK22" si="3">SUM(G10:G21)</f>
        <v>0</v>
      </c>
      <c r="H22" s="56">
        <f t="shared" si="3"/>
        <v>90</v>
      </c>
      <c r="I22" s="56">
        <f t="shared" si="3"/>
        <v>0</v>
      </c>
      <c r="J22" s="56">
        <f t="shared" si="3"/>
        <v>6</v>
      </c>
      <c r="K22" s="56">
        <f t="shared" si="3"/>
        <v>0</v>
      </c>
      <c r="L22" s="56">
        <f t="shared" si="3"/>
        <v>110</v>
      </c>
      <c r="M22" s="56">
        <f t="shared" si="3"/>
        <v>10</v>
      </c>
      <c r="N22" s="56">
        <f t="shared" si="3"/>
        <v>7</v>
      </c>
      <c r="O22" s="56">
        <f t="shared" si="3"/>
        <v>0</v>
      </c>
      <c r="P22" s="56">
        <f t="shared" si="3"/>
        <v>45</v>
      </c>
      <c r="Q22" s="56">
        <f t="shared" si="3"/>
        <v>0</v>
      </c>
      <c r="R22" s="56">
        <f t="shared" si="3"/>
        <v>3</v>
      </c>
      <c r="S22" s="56">
        <f t="shared" si="3"/>
        <v>0</v>
      </c>
      <c r="T22" s="56">
        <f t="shared" si="3"/>
        <v>30</v>
      </c>
      <c r="U22" s="56">
        <f t="shared" si="3"/>
        <v>0</v>
      </c>
      <c r="V22" s="56">
        <f t="shared" si="3"/>
        <v>3</v>
      </c>
      <c r="W22" s="56">
        <f t="shared" si="3"/>
        <v>15</v>
      </c>
      <c r="X22" s="56">
        <f t="shared" si="3"/>
        <v>0</v>
      </c>
      <c r="Y22" s="56">
        <f t="shared" si="3"/>
        <v>0</v>
      </c>
      <c r="Z22" s="56">
        <f t="shared" si="3"/>
        <v>1</v>
      </c>
      <c r="AA22" s="56">
        <f t="shared" si="3"/>
        <v>0</v>
      </c>
      <c r="AB22" s="56">
        <f t="shared" si="3"/>
        <v>0</v>
      </c>
      <c r="AC22" s="56">
        <f t="shared" si="3"/>
        <v>0</v>
      </c>
      <c r="AD22" s="56">
        <f t="shared" si="3"/>
        <v>0</v>
      </c>
      <c r="AE22" s="56">
        <f t="shared" si="3"/>
        <v>0</v>
      </c>
      <c r="AF22" s="56">
        <f t="shared" si="3"/>
        <v>0</v>
      </c>
      <c r="AG22" s="56">
        <f t="shared" si="3"/>
        <v>0</v>
      </c>
      <c r="AH22" s="56">
        <f t="shared" si="3"/>
        <v>0</v>
      </c>
      <c r="AI22" s="100">
        <f>SUM(AI10:AI21)</f>
        <v>300</v>
      </c>
      <c r="AJ22" s="56">
        <f t="shared" si="3"/>
        <v>505</v>
      </c>
      <c r="AK22" s="56">
        <f t="shared" si="3"/>
        <v>20</v>
      </c>
    </row>
    <row r="23" spans="1:39" s="10" customFormat="1" ht="32.25" customHeight="1" x14ac:dyDescent="0.35">
      <c r="A23" s="180" t="s">
        <v>30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5"/>
      <c r="AM23" s="5"/>
    </row>
    <row r="24" spans="1:39" ht="32.25" customHeight="1" x14ac:dyDescent="0.35">
      <c r="A24" s="128">
        <v>9</v>
      </c>
      <c r="B24" s="118" t="s">
        <v>114</v>
      </c>
      <c r="C24" s="81" t="s">
        <v>96</v>
      </c>
      <c r="D24" s="1">
        <v>2</v>
      </c>
      <c r="E24" s="1">
        <v>1.2</v>
      </c>
      <c r="F24" s="1"/>
      <c r="G24" s="33">
        <v>30</v>
      </c>
      <c r="H24" s="33">
        <v>30</v>
      </c>
      <c r="I24" s="33"/>
      <c r="J24" s="33">
        <v>5</v>
      </c>
      <c r="K24" s="56">
        <v>20</v>
      </c>
      <c r="L24" s="56">
        <v>30</v>
      </c>
      <c r="M24" s="100">
        <v>10</v>
      </c>
      <c r="N24" s="56">
        <v>5</v>
      </c>
      <c r="O24" s="85"/>
      <c r="P24" s="85"/>
      <c r="Q24" s="85"/>
      <c r="R24" s="85"/>
      <c r="S24" s="56"/>
      <c r="T24" s="56"/>
      <c r="U24" s="56"/>
      <c r="V24" s="56"/>
      <c r="W24" s="33"/>
      <c r="X24" s="33"/>
      <c r="Y24" s="33"/>
      <c r="Z24" s="33"/>
      <c r="AA24" s="56"/>
      <c r="AB24" s="56"/>
      <c r="AC24" s="56"/>
      <c r="AD24" s="56"/>
      <c r="AE24" s="1"/>
      <c r="AF24" s="1"/>
      <c r="AG24" s="49"/>
      <c r="AH24" s="62"/>
      <c r="AI24" s="94">
        <v>120</v>
      </c>
      <c r="AJ24" s="94">
        <f t="shared" ref="AJ24:AJ52" si="4">AK24*25</f>
        <v>250</v>
      </c>
      <c r="AK24" s="59">
        <f t="shared" ref="AK24:AK52" si="5">SUM(AH24,J24,N24,R24,V24,Z24,AD24)</f>
        <v>10</v>
      </c>
    </row>
    <row r="25" spans="1:39" ht="32.25" customHeight="1" x14ac:dyDescent="0.35">
      <c r="A25" s="131">
        <v>10</v>
      </c>
      <c r="B25" s="118" t="s">
        <v>115</v>
      </c>
      <c r="C25" s="81" t="s">
        <v>97</v>
      </c>
      <c r="D25" s="1">
        <v>1</v>
      </c>
      <c r="E25" s="1">
        <v>1</v>
      </c>
      <c r="F25" s="1"/>
      <c r="G25" s="33">
        <v>20</v>
      </c>
      <c r="H25" s="33" t="s">
        <v>172</v>
      </c>
      <c r="I25" s="86">
        <v>10</v>
      </c>
      <c r="J25" s="33">
        <v>5</v>
      </c>
      <c r="K25" s="56"/>
      <c r="L25" s="56"/>
      <c r="M25" s="56"/>
      <c r="N25" s="56"/>
      <c r="O25" s="33"/>
      <c r="P25" s="33"/>
      <c r="Q25" s="33"/>
      <c r="R25" s="33"/>
      <c r="S25" s="56"/>
      <c r="T25" s="56"/>
      <c r="U25" s="56"/>
      <c r="V25" s="56"/>
      <c r="W25" s="33"/>
      <c r="X25" s="33"/>
      <c r="Y25" s="33"/>
      <c r="Z25" s="33"/>
      <c r="AA25" s="56"/>
      <c r="AB25" s="56"/>
      <c r="AC25" s="56"/>
      <c r="AD25" s="56"/>
      <c r="AE25" s="1"/>
      <c r="AF25" s="1"/>
      <c r="AG25" s="49"/>
      <c r="AH25" s="62"/>
      <c r="AI25" s="56">
        <v>60</v>
      </c>
      <c r="AJ25" s="56">
        <f t="shared" si="4"/>
        <v>125</v>
      </c>
      <c r="AK25" s="59">
        <f t="shared" si="5"/>
        <v>5</v>
      </c>
    </row>
    <row r="26" spans="1:39" ht="32.25" customHeight="1" x14ac:dyDescent="0.35">
      <c r="A26" s="131">
        <v>11</v>
      </c>
      <c r="B26" s="118" t="s">
        <v>41</v>
      </c>
      <c r="C26" s="79" t="s">
        <v>98</v>
      </c>
      <c r="D26" s="1">
        <v>1</v>
      </c>
      <c r="E26" s="1">
        <v>1</v>
      </c>
      <c r="F26" s="1"/>
      <c r="G26" s="33">
        <v>30</v>
      </c>
      <c r="H26" s="33" t="s">
        <v>172</v>
      </c>
      <c r="I26" s="33"/>
      <c r="J26" s="33">
        <v>4</v>
      </c>
      <c r="K26" s="56"/>
      <c r="L26" s="56"/>
      <c r="M26" s="56"/>
      <c r="N26" s="56"/>
      <c r="O26" s="33"/>
      <c r="P26" s="33"/>
      <c r="Q26" s="33"/>
      <c r="R26" s="33"/>
      <c r="S26" s="56"/>
      <c r="T26" s="56"/>
      <c r="U26" s="56"/>
      <c r="V26" s="56"/>
      <c r="W26" s="33"/>
      <c r="X26" s="33"/>
      <c r="Y26" s="33"/>
      <c r="Z26" s="33"/>
      <c r="AA26" s="56"/>
      <c r="AB26" s="56"/>
      <c r="AC26" s="56"/>
      <c r="AD26" s="56"/>
      <c r="AE26" s="1"/>
      <c r="AF26" s="1"/>
      <c r="AG26" s="49"/>
      <c r="AH26" s="62"/>
      <c r="AI26" s="56">
        <v>60</v>
      </c>
      <c r="AJ26" s="56">
        <f t="shared" si="4"/>
        <v>100</v>
      </c>
      <c r="AK26" s="59">
        <f t="shared" si="5"/>
        <v>4</v>
      </c>
    </row>
    <row r="27" spans="1:39" ht="32.25" customHeight="1" x14ac:dyDescent="0.35">
      <c r="A27" s="131">
        <v>12</v>
      </c>
      <c r="B27" s="118" t="s">
        <v>43</v>
      </c>
      <c r="C27" s="79" t="s">
        <v>99</v>
      </c>
      <c r="D27" s="1">
        <v>1</v>
      </c>
      <c r="E27" s="1">
        <v>1</v>
      </c>
      <c r="F27" s="1"/>
      <c r="G27" s="33">
        <v>30</v>
      </c>
      <c r="H27" s="33" t="s">
        <v>174</v>
      </c>
      <c r="I27" s="33"/>
      <c r="J27" s="33">
        <v>4</v>
      </c>
      <c r="K27" s="56"/>
      <c r="L27" s="56"/>
      <c r="M27" s="56"/>
      <c r="N27" s="56"/>
      <c r="O27" s="33"/>
      <c r="P27" s="33"/>
      <c r="Q27" s="33"/>
      <c r="R27" s="33"/>
      <c r="S27" s="56"/>
      <c r="T27" s="56"/>
      <c r="U27" s="56"/>
      <c r="V27" s="56"/>
      <c r="W27" s="33"/>
      <c r="X27" s="33"/>
      <c r="Y27" s="33"/>
      <c r="Z27" s="33"/>
      <c r="AA27" s="56"/>
      <c r="AB27" s="56"/>
      <c r="AC27" s="56"/>
      <c r="AD27" s="56"/>
      <c r="AE27" s="1"/>
      <c r="AF27" s="1"/>
      <c r="AG27" s="49"/>
      <c r="AH27" s="62"/>
      <c r="AI27" s="56">
        <v>60</v>
      </c>
      <c r="AJ27" s="56">
        <f t="shared" si="4"/>
        <v>100</v>
      </c>
      <c r="AK27" s="59">
        <f t="shared" si="5"/>
        <v>4</v>
      </c>
    </row>
    <row r="28" spans="1:39" ht="32.25" customHeight="1" x14ac:dyDescent="0.35">
      <c r="A28" s="131">
        <v>13</v>
      </c>
      <c r="B28" s="118" t="s">
        <v>185</v>
      </c>
      <c r="C28" s="79" t="s">
        <v>186</v>
      </c>
      <c r="D28" s="1"/>
      <c r="E28" s="1">
        <v>1</v>
      </c>
      <c r="F28" s="1"/>
      <c r="G28" s="33">
        <v>15</v>
      </c>
      <c r="H28" s="33" t="s">
        <v>175</v>
      </c>
      <c r="I28" s="33"/>
      <c r="J28" s="33">
        <v>2</v>
      </c>
      <c r="K28" s="56"/>
      <c r="L28" s="56"/>
      <c r="M28" s="56"/>
      <c r="N28" s="56"/>
      <c r="O28" s="33"/>
      <c r="P28" s="33"/>
      <c r="Q28" s="33"/>
      <c r="R28" s="33"/>
      <c r="S28" s="56"/>
      <c r="T28" s="56"/>
      <c r="U28" s="56"/>
      <c r="V28" s="56"/>
      <c r="W28" s="33"/>
      <c r="X28" s="33"/>
      <c r="Y28" s="33"/>
      <c r="Z28" s="33"/>
      <c r="AA28" s="56"/>
      <c r="AB28" s="56"/>
      <c r="AC28" s="56"/>
      <c r="AD28" s="56"/>
      <c r="AE28" s="1"/>
      <c r="AF28" s="1"/>
      <c r="AG28" s="49"/>
      <c r="AH28" s="62"/>
      <c r="AI28" s="56">
        <v>30</v>
      </c>
      <c r="AJ28" s="56">
        <f t="shared" si="4"/>
        <v>50</v>
      </c>
      <c r="AK28" s="59">
        <f t="shared" si="5"/>
        <v>2</v>
      </c>
    </row>
    <row r="29" spans="1:39" ht="32.25" customHeight="1" x14ac:dyDescent="0.35">
      <c r="A29" s="131">
        <v>14</v>
      </c>
      <c r="B29" s="118" t="s">
        <v>46</v>
      </c>
      <c r="C29" s="79" t="s">
        <v>131</v>
      </c>
      <c r="D29" s="1">
        <v>1</v>
      </c>
      <c r="E29" s="1">
        <v>1</v>
      </c>
      <c r="F29" s="1"/>
      <c r="G29" s="33">
        <v>30</v>
      </c>
      <c r="H29" s="33" t="s">
        <v>172</v>
      </c>
      <c r="I29" s="33"/>
      <c r="J29" s="33">
        <v>4</v>
      </c>
      <c r="K29" s="56"/>
      <c r="L29" s="56"/>
      <c r="M29" s="56"/>
      <c r="N29" s="56"/>
      <c r="O29" s="33"/>
      <c r="P29" s="33"/>
      <c r="Q29" s="33"/>
      <c r="R29" s="33"/>
      <c r="S29" s="56"/>
      <c r="T29" s="56"/>
      <c r="U29" s="56"/>
      <c r="V29" s="56"/>
      <c r="W29" s="33"/>
      <c r="X29" s="33"/>
      <c r="Y29" s="33"/>
      <c r="Z29" s="33"/>
      <c r="AA29" s="56"/>
      <c r="AB29" s="56"/>
      <c r="AC29" s="56"/>
      <c r="AD29" s="56"/>
      <c r="AE29" s="1"/>
      <c r="AF29" s="1"/>
      <c r="AG29" s="49"/>
      <c r="AH29" s="62"/>
      <c r="AI29" s="56">
        <v>60</v>
      </c>
      <c r="AJ29" s="56">
        <f t="shared" si="4"/>
        <v>100</v>
      </c>
      <c r="AK29" s="59">
        <f t="shared" si="5"/>
        <v>4</v>
      </c>
    </row>
    <row r="30" spans="1:39" ht="32.25" customHeight="1" x14ac:dyDescent="0.35">
      <c r="A30" s="131">
        <v>15</v>
      </c>
      <c r="B30" s="118" t="s">
        <v>36</v>
      </c>
      <c r="C30" s="81" t="s">
        <v>112</v>
      </c>
      <c r="D30" s="1">
        <v>2</v>
      </c>
      <c r="E30" s="1">
        <v>2</v>
      </c>
      <c r="F30" s="1"/>
      <c r="G30" s="33"/>
      <c r="H30" s="33"/>
      <c r="I30" s="33"/>
      <c r="J30" s="33"/>
      <c r="K30" s="56">
        <v>30</v>
      </c>
      <c r="L30" s="56" t="s">
        <v>172</v>
      </c>
      <c r="M30" s="56"/>
      <c r="N30" s="56">
        <v>5</v>
      </c>
      <c r="O30" s="33"/>
      <c r="P30" s="33"/>
      <c r="Q30" s="33"/>
      <c r="R30" s="33"/>
      <c r="S30" s="56"/>
      <c r="T30" s="56"/>
      <c r="U30" s="56"/>
      <c r="V30" s="56"/>
      <c r="W30" s="33"/>
      <c r="X30" s="33"/>
      <c r="Y30" s="33"/>
      <c r="Z30" s="33"/>
      <c r="AA30" s="56"/>
      <c r="AB30" s="56"/>
      <c r="AC30" s="56"/>
      <c r="AD30" s="56"/>
      <c r="AE30" s="1"/>
      <c r="AF30" s="1"/>
      <c r="AG30" s="49"/>
      <c r="AH30" s="62"/>
      <c r="AI30" s="56">
        <v>60</v>
      </c>
      <c r="AJ30" s="56">
        <f t="shared" si="4"/>
        <v>125</v>
      </c>
      <c r="AK30" s="59">
        <f t="shared" si="5"/>
        <v>5</v>
      </c>
    </row>
    <row r="31" spans="1:39" ht="32.25" customHeight="1" x14ac:dyDescent="0.35">
      <c r="A31" s="131">
        <v>16</v>
      </c>
      <c r="B31" s="118" t="s">
        <v>42</v>
      </c>
      <c r="C31" s="79" t="s">
        <v>100</v>
      </c>
      <c r="D31" s="1">
        <v>2</v>
      </c>
      <c r="E31" s="1">
        <v>2</v>
      </c>
      <c r="F31" s="1"/>
      <c r="G31" s="33"/>
      <c r="H31" s="33"/>
      <c r="I31" s="33"/>
      <c r="J31" s="33"/>
      <c r="K31" s="56">
        <v>30</v>
      </c>
      <c r="L31" s="56" t="s">
        <v>172</v>
      </c>
      <c r="M31" s="43"/>
      <c r="N31" s="56">
        <v>5</v>
      </c>
      <c r="O31" s="33"/>
      <c r="P31" s="33"/>
      <c r="Q31" s="33"/>
      <c r="R31" s="33"/>
      <c r="S31" s="56"/>
      <c r="T31" s="56"/>
      <c r="U31" s="56"/>
      <c r="V31" s="56"/>
      <c r="W31" s="33"/>
      <c r="X31" s="33"/>
      <c r="Y31" s="33"/>
      <c r="Z31" s="33"/>
      <c r="AA31" s="56"/>
      <c r="AB31" s="56"/>
      <c r="AC31" s="56"/>
      <c r="AD31" s="56"/>
      <c r="AE31" s="1"/>
      <c r="AF31" s="1"/>
      <c r="AG31" s="49"/>
      <c r="AH31" s="62"/>
      <c r="AI31" s="56">
        <v>60</v>
      </c>
      <c r="AJ31" s="56">
        <f t="shared" si="4"/>
        <v>125</v>
      </c>
      <c r="AK31" s="59">
        <f t="shared" si="5"/>
        <v>5</v>
      </c>
    </row>
    <row r="32" spans="1:39" ht="32.25" customHeight="1" x14ac:dyDescent="0.35">
      <c r="A32" s="131">
        <v>17</v>
      </c>
      <c r="B32" s="118" t="s">
        <v>45</v>
      </c>
      <c r="C32" s="79" t="s">
        <v>101</v>
      </c>
      <c r="D32" s="1">
        <v>2</v>
      </c>
      <c r="E32" s="1">
        <v>2</v>
      </c>
      <c r="F32" s="1"/>
      <c r="G32" s="33"/>
      <c r="H32" s="33"/>
      <c r="I32" s="33"/>
      <c r="J32" s="33"/>
      <c r="K32" s="56">
        <v>30</v>
      </c>
      <c r="L32" s="119" t="s">
        <v>174</v>
      </c>
      <c r="M32" s="56"/>
      <c r="N32" s="56">
        <v>5</v>
      </c>
      <c r="O32" s="33"/>
      <c r="P32" s="33"/>
      <c r="Q32" s="33"/>
      <c r="R32" s="33"/>
      <c r="S32" s="56"/>
      <c r="T32" s="56"/>
      <c r="U32" s="56"/>
      <c r="V32" s="56"/>
      <c r="W32" s="33"/>
      <c r="X32" s="33"/>
      <c r="Y32" s="33"/>
      <c r="Z32" s="33"/>
      <c r="AA32" s="56"/>
      <c r="AB32" s="56"/>
      <c r="AC32" s="56"/>
      <c r="AD32" s="56"/>
      <c r="AE32" s="1"/>
      <c r="AF32" s="1"/>
      <c r="AG32" s="49"/>
      <c r="AH32" s="62"/>
      <c r="AI32" s="56">
        <v>60</v>
      </c>
      <c r="AJ32" s="56">
        <f t="shared" si="4"/>
        <v>125</v>
      </c>
      <c r="AK32" s="59">
        <f t="shared" si="5"/>
        <v>5</v>
      </c>
    </row>
    <row r="33" spans="1:37" ht="32.25" customHeight="1" x14ac:dyDescent="0.35">
      <c r="A33" s="131">
        <v>18</v>
      </c>
      <c r="B33" s="118" t="s">
        <v>38</v>
      </c>
      <c r="C33" s="79" t="s">
        <v>132</v>
      </c>
      <c r="D33" s="1">
        <v>3</v>
      </c>
      <c r="E33" s="1">
        <v>2.2999999999999998</v>
      </c>
      <c r="F33" s="1"/>
      <c r="G33" s="33"/>
      <c r="H33" s="33"/>
      <c r="I33" s="33"/>
      <c r="J33" s="33"/>
      <c r="K33" s="56">
        <v>10</v>
      </c>
      <c r="L33" s="120" t="s">
        <v>176</v>
      </c>
      <c r="M33" s="43"/>
      <c r="N33" s="56">
        <v>3</v>
      </c>
      <c r="O33" s="86">
        <v>10</v>
      </c>
      <c r="P33" s="86" t="s">
        <v>176</v>
      </c>
      <c r="Q33" s="86"/>
      <c r="R33" s="86">
        <v>2</v>
      </c>
      <c r="S33" s="56"/>
      <c r="T33" s="56"/>
      <c r="U33" s="56"/>
      <c r="V33" s="56"/>
      <c r="W33" s="33"/>
      <c r="X33" s="33"/>
      <c r="Y33" s="33"/>
      <c r="Z33" s="33"/>
      <c r="AA33" s="56"/>
      <c r="AB33" s="56"/>
      <c r="AC33" s="56"/>
      <c r="AD33" s="56"/>
      <c r="AE33" s="1"/>
      <c r="AF33" s="1"/>
      <c r="AG33" s="49"/>
      <c r="AH33" s="62"/>
      <c r="AI33" s="56">
        <v>60</v>
      </c>
      <c r="AJ33" s="56">
        <f t="shared" si="4"/>
        <v>125</v>
      </c>
      <c r="AK33" s="59">
        <f t="shared" si="5"/>
        <v>5</v>
      </c>
    </row>
    <row r="34" spans="1:37" ht="32.25" customHeight="1" x14ac:dyDescent="0.35">
      <c r="A34" s="131">
        <v>19</v>
      </c>
      <c r="B34" s="118" t="s">
        <v>37</v>
      </c>
      <c r="C34" s="79" t="s">
        <v>102</v>
      </c>
      <c r="D34" s="1">
        <v>3</v>
      </c>
      <c r="E34" s="1">
        <v>3</v>
      </c>
      <c r="F34" s="1"/>
      <c r="G34" s="33"/>
      <c r="H34" s="33"/>
      <c r="I34" s="33"/>
      <c r="J34" s="33"/>
      <c r="K34" s="56"/>
      <c r="L34" s="56"/>
      <c r="M34" s="56"/>
      <c r="N34" s="56"/>
      <c r="O34" s="86">
        <v>30</v>
      </c>
      <c r="P34" s="86" t="s">
        <v>173</v>
      </c>
      <c r="Q34" s="86"/>
      <c r="R34" s="86">
        <v>4</v>
      </c>
      <c r="S34" s="56"/>
      <c r="T34" s="56"/>
      <c r="U34" s="56"/>
      <c r="V34" s="56"/>
      <c r="W34" s="33"/>
      <c r="X34" s="33"/>
      <c r="Y34" s="33"/>
      <c r="Z34" s="33"/>
      <c r="AA34" s="56"/>
      <c r="AB34" s="56"/>
      <c r="AC34" s="56"/>
      <c r="AD34" s="56"/>
      <c r="AE34" s="1"/>
      <c r="AF34" s="1"/>
      <c r="AG34" s="49"/>
      <c r="AH34" s="62"/>
      <c r="AI34" s="56">
        <v>75</v>
      </c>
      <c r="AJ34" s="56">
        <f t="shared" si="4"/>
        <v>100</v>
      </c>
      <c r="AK34" s="59">
        <f t="shared" si="5"/>
        <v>4</v>
      </c>
    </row>
    <row r="35" spans="1:37" ht="32.25" customHeight="1" x14ac:dyDescent="0.35">
      <c r="A35" s="131">
        <v>20</v>
      </c>
      <c r="B35" s="11" t="s">
        <v>47</v>
      </c>
      <c r="C35" s="79" t="s">
        <v>133</v>
      </c>
      <c r="D35" s="1">
        <v>3</v>
      </c>
      <c r="E35" s="1">
        <v>3</v>
      </c>
      <c r="F35" s="1"/>
      <c r="G35" s="33"/>
      <c r="H35" s="33"/>
      <c r="I35" s="33"/>
      <c r="J35" s="33"/>
      <c r="K35" s="56"/>
      <c r="L35" s="56"/>
      <c r="M35" s="56"/>
      <c r="N35" s="56"/>
      <c r="O35" s="33">
        <v>20</v>
      </c>
      <c r="P35" s="33" t="s">
        <v>172</v>
      </c>
      <c r="Q35" s="33"/>
      <c r="R35" s="33">
        <v>3</v>
      </c>
      <c r="S35" s="56"/>
      <c r="T35" s="56"/>
      <c r="U35" s="56"/>
      <c r="V35" s="56"/>
      <c r="W35" s="33"/>
      <c r="X35" s="33"/>
      <c r="Y35" s="33"/>
      <c r="Z35" s="33"/>
      <c r="AA35" s="56"/>
      <c r="AB35" s="56"/>
      <c r="AC35" s="56"/>
      <c r="AD35" s="56"/>
      <c r="AE35" s="1"/>
      <c r="AF35" s="1"/>
      <c r="AG35" s="49"/>
      <c r="AH35" s="62"/>
      <c r="AI35" s="56">
        <v>50</v>
      </c>
      <c r="AJ35" s="56">
        <f t="shared" si="4"/>
        <v>75</v>
      </c>
      <c r="AK35" s="59">
        <f t="shared" si="5"/>
        <v>3</v>
      </c>
    </row>
    <row r="36" spans="1:37" ht="32.25" customHeight="1" x14ac:dyDescent="0.35">
      <c r="A36" s="131">
        <v>21</v>
      </c>
      <c r="B36" s="11" t="s">
        <v>48</v>
      </c>
      <c r="C36" s="79" t="s">
        <v>103</v>
      </c>
      <c r="D36" s="1"/>
      <c r="E36" s="1">
        <v>3</v>
      </c>
      <c r="F36" s="1"/>
      <c r="G36" s="33"/>
      <c r="H36" s="33"/>
      <c r="I36" s="33"/>
      <c r="J36" s="33"/>
      <c r="K36" s="56"/>
      <c r="L36" s="56"/>
      <c r="M36" s="56"/>
      <c r="N36" s="56"/>
      <c r="O36" s="33">
        <v>15</v>
      </c>
      <c r="P36" s="33" t="s">
        <v>184</v>
      </c>
      <c r="Q36" s="75"/>
      <c r="R36" s="33">
        <v>2</v>
      </c>
      <c r="S36" s="56"/>
      <c r="T36" s="56"/>
      <c r="U36" s="56"/>
      <c r="V36" s="56"/>
      <c r="W36" s="33"/>
      <c r="X36" s="33"/>
      <c r="Y36" s="33"/>
      <c r="Z36" s="33"/>
      <c r="AA36" s="56"/>
      <c r="AB36" s="56"/>
      <c r="AC36" s="56"/>
      <c r="AD36" s="56"/>
      <c r="AE36" s="1"/>
      <c r="AF36" s="1"/>
      <c r="AG36" s="49"/>
      <c r="AH36" s="62"/>
      <c r="AI36" s="95">
        <v>45</v>
      </c>
      <c r="AJ36" s="95">
        <f t="shared" si="4"/>
        <v>50</v>
      </c>
      <c r="AK36" s="59">
        <f t="shared" si="5"/>
        <v>2</v>
      </c>
    </row>
    <row r="37" spans="1:37" ht="32.25" customHeight="1" x14ac:dyDescent="0.35">
      <c r="A37" s="131">
        <v>22</v>
      </c>
      <c r="B37" s="11" t="s">
        <v>49</v>
      </c>
      <c r="C37" s="79" t="s">
        <v>150</v>
      </c>
      <c r="D37" s="1"/>
      <c r="E37" s="1">
        <v>3</v>
      </c>
      <c r="F37" s="1"/>
      <c r="G37" s="33"/>
      <c r="H37" s="33"/>
      <c r="I37" s="33"/>
      <c r="J37" s="33"/>
      <c r="K37" s="56"/>
      <c r="L37" s="56"/>
      <c r="M37" s="56"/>
      <c r="N37" s="56"/>
      <c r="O37" s="33">
        <v>15</v>
      </c>
      <c r="P37" s="33" t="s">
        <v>172</v>
      </c>
      <c r="Q37" s="33"/>
      <c r="R37" s="33">
        <v>2</v>
      </c>
      <c r="S37" s="95"/>
      <c r="T37" s="95"/>
      <c r="U37" s="95"/>
      <c r="V37" s="95"/>
      <c r="W37" s="33"/>
      <c r="X37" s="33"/>
      <c r="Y37" s="33"/>
      <c r="Z37" s="33"/>
      <c r="AA37" s="56"/>
      <c r="AB37" s="56"/>
      <c r="AC37" s="56"/>
      <c r="AD37" s="56"/>
      <c r="AE37" s="1"/>
      <c r="AF37" s="1"/>
      <c r="AG37" s="49"/>
      <c r="AH37" s="62"/>
      <c r="AI37" s="95">
        <v>45</v>
      </c>
      <c r="AJ37" s="95">
        <f t="shared" si="4"/>
        <v>50</v>
      </c>
      <c r="AK37" s="59">
        <f t="shared" si="5"/>
        <v>2</v>
      </c>
    </row>
    <row r="38" spans="1:37" ht="32.25" customHeight="1" x14ac:dyDescent="0.35">
      <c r="A38" s="131">
        <v>23</v>
      </c>
      <c r="B38" s="11" t="s">
        <v>116</v>
      </c>
      <c r="C38" s="79" t="s">
        <v>104</v>
      </c>
      <c r="D38" s="1"/>
      <c r="E38" s="1">
        <v>4</v>
      </c>
      <c r="F38" s="1"/>
      <c r="G38" s="33"/>
      <c r="H38" s="33"/>
      <c r="I38" s="33"/>
      <c r="J38" s="33"/>
      <c r="K38" s="56"/>
      <c r="L38" s="56"/>
      <c r="M38" s="56"/>
      <c r="N38" s="56"/>
      <c r="O38" s="33"/>
      <c r="P38" s="33"/>
      <c r="Q38" s="33"/>
      <c r="R38" s="33"/>
      <c r="S38" s="95">
        <v>20</v>
      </c>
      <c r="T38" s="95" t="s">
        <v>173</v>
      </c>
      <c r="U38" s="100">
        <v>10</v>
      </c>
      <c r="V38" s="95">
        <v>4</v>
      </c>
      <c r="W38" s="33"/>
      <c r="X38" s="33"/>
      <c r="Y38" s="33"/>
      <c r="Z38" s="33"/>
      <c r="AA38" s="95"/>
      <c r="AB38" s="95"/>
      <c r="AC38" s="95"/>
      <c r="AD38" s="95"/>
      <c r="AE38" s="1"/>
      <c r="AF38" s="1"/>
      <c r="AG38" s="49"/>
      <c r="AH38" s="62"/>
      <c r="AI38" s="112">
        <v>75</v>
      </c>
      <c r="AJ38" s="112">
        <f t="shared" si="4"/>
        <v>100</v>
      </c>
      <c r="AK38" s="59">
        <f t="shared" si="5"/>
        <v>4</v>
      </c>
    </row>
    <row r="39" spans="1:37" ht="32.25" customHeight="1" x14ac:dyDescent="0.35">
      <c r="A39" s="131">
        <v>24</v>
      </c>
      <c r="B39" s="118" t="s">
        <v>140</v>
      </c>
      <c r="C39" s="79" t="s">
        <v>141</v>
      </c>
      <c r="D39" s="1"/>
      <c r="E39" s="1">
        <v>4</v>
      </c>
      <c r="F39" s="1"/>
      <c r="G39" s="33"/>
      <c r="H39" s="33"/>
      <c r="I39" s="33"/>
      <c r="J39" s="33"/>
      <c r="K39" s="112"/>
      <c r="L39" s="112"/>
      <c r="M39" s="112"/>
      <c r="N39" s="112"/>
      <c r="O39" s="33"/>
      <c r="P39" s="33"/>
      <c r="Q39" s="33"/>
      <c r="R39" s="33"/>
      <c r="S39" s="112">
        <v>15</v>
      </c>
      <c r="T39" s="112" t="s">
        <v>174</v>
      </c>
      <c r="U39" s="43"/>
      <c r="V39" s="112">
        <v>3</v>
      </c>
      <c r="W39" s="33"/>
      <c r="X39" s="33"/>
      <c r="Y39" s="33"/>
      <c r="Z39" s="33"/>
      <c r="AA39" s="112"/>
      <c r="AB39" s="112"/>
      <c r="AC39" s="112"/>
      <c r="AD39" s="112"/>
      <c r="AE39" s="1"/>
      <c r="AF39" s="1"/>
      <c r="AG39" s="49"/>
      <c r="AH39" s="62"/>
      <c r="AI39" s="112">
        <v>45</v>
      </c>
      <c r="AJ39" s="112">
        <f t="shared" si="4"/>
        <v>75</v>
      </c>
      <c r="AK39" s="59">
        <f t="shared" si="5"/>
        <v>3</v>
      </c>
    </row>
    <row r="40" spans="1:37" ht="32.25" customHeight="1" x14ac:dyDescent="0.35">
      <c r="A40" s="131">
        <v>25</v>
      </c>
      <c r="B40" s="118" t="s">
        <v>40</v>
      </c>
      <c r="C40" s="79" t="s">
        <v>142</v>
      </c>
      <c r="D40" s="1">
        <v>4</v>
      </c>
      <c r="E40" s="1">
        <v>4</v>
      </c>
      <c r="F40" s="1"/>
      <c r="G40" s="33"/>
      <c r="H40" s="33"/>
      <c r="I40" s="33"/>
      <c r="J40" s="33"/>
      <c r="K40" s="95"/>
      <c r="L40" s="95"/>
      <c r="M40" s="95"/>
      <c r="N40" s="95"/>
      <c r="O40" s="33"/>
      <c r="P40" s="33"/>
      <c r="Q40" s="33"/>
      <c r="R40" s="33"/>
      <c r="S40" s="95">
        <v>15</v>
      </c>
      <c r="T40" s="95" t="s">
        <v>172</v>
      </c>
      <c r="U40" s="95"/>
      <c r="V40" s="95">
        <v>3</v>
      </c>
      <c r="W40" s="33"/>
      <c r="X40" s="33"/>
      <c r="Y40" s="33"/>
      <c r="Z40" s="33"/>
      <c r="AA40" s="95"/>
      <c r="AB40" s="95"/>
      <c r="AC40" s="95"/>
      <c r="AD40" s="95"/>
      <c r="AE40" s="1"/>
      <c r="AF40" s="1"/>
      <c r="AG40" s="49"/>
      <c r="AH40" s="106"/>
      <c r="AI40" s="112">
        <v>45</v>
      </c>
      <c r="AJ40" s="112">
        <f t="shared" si="4"/>
        <v>75</v>
      </c>
      <c r="AK40" s="59">
        <f t="shared" si="5"/>
        <v>3</v>
      </c>
    </row>
    <row r="41" spans="1:37" s="97" customFormat="1" ht="32.25" customHeight="1" x14ac:dyDescent="0.35">
      <c r="A41" s="131">
        <v>26</v>
      </c>
      <c r="B41" s="29" t="s">
        <v>39</v>
      </c>
      <c r="C41" s="80" t="s">
        <v>143</v>
      </c>
      <c r="D41" s="39"/>
      <c r="E41" s="39">
        <v>5</v>
      </c>
      <c r="F41" s="99"/>
      <c r="G41" s="86"/>
      <c r="H41" s="86"/>
      <c r="I41" s="86"/>
      <c r="J41" s="86"/>
      <c r="K41" s="100"/>
      <c r="L41" s="100"/>
      <c r="M41" s="100"/>
      <c r="N41" s="100"/>
      <c r="O41" s="86"/>
      <c r="P41" s="86"/>
      <c r="Q41" s="86"/>
      <c r="R41" s="86"/>
      <c r="S41" s="100"/>
      <c r="T41" s="100"/>
      <c r="U41" s="100"/>
      <c r="V41" s="100"/>
      <c r="W41" s="86">
        <v>15</v>
      </c>
      <c r="X41" s="86" t="s">
        <v>172</v>
      </c>
      <c r="Y41" s="86"/>
      <c r="Z41" s="86">
        <v>3</v>
      </c>
      <c r="AA41" s="100"/>
      <c r="AB41" s="100"/>
      <c r="AC41" s="100"/>
      <c r="AD41" s="100"/>
      <c r="AE41" s="99"/>
      <c r="AF41" s="99"/>
      <c r="AG41" s="101"/>
      <c r="AH41" s="107"/>
      <c r="AI41" s="100">
        <v>45</v>
      </c>
      <c r="AJ41" s="100">
        <f>AK41*25</f>
        <v>75</v>
      </c>
      <c r="AK41" s="59">
        <f t="shared" si="5"/>
        <v>3</v>
      </c>
    </row>
    <row r="42" spans="1:37" ht="32.25" customHeight="1" x14ac:dyDescent="0.35">
      <c r="A42" s="131">
        <v>27</v>
      </c>
      <c r="B42" s="114" t="s">
        <v>121</v>
      </c>
      <c r="C42" s="96" t="s">
        <v>144</v>
      </c>
      <c r="D42" s="1"/>
      <c r="E42" s="1">
        <v>5</v>
      </c>
      <c r="F42" s="103"/>
      <c r="G42" s="86"/>
      <c r="H42" s="86"/>
      <c r="I42" s="86"/>
      <c r="J42" s="86"/>
      <c r="K42" s="100"/>
      <c r="L42" s="100"/>
      <c r="M42" s="100"/>
      <c r="N42" s="100"/>
      <c r="O42" s="86"/>
      <c r="P42" s="86"/>
      <c r="Q42" s="86"/>
      <c r="R42" s="86"/>
      <c r="S42" s="100"/>
      <c r="T42" s="100"/>
      <c r="U42" s="100"/>
      <c r="V42" s="100"/>
      <c r="W42" s="86">
        <v>15</v>
      </c>
      <c r="X42" s="86" t="s">
        <v>176</v>
      </c>
      <c r="Y42" s="86"/>
      <c r="Z42" s="86">
        <v>2</v>
      </c>
      <c r="AA42" s="100"/>
      <c r="AB42" s="100"/>
      <c r="AC42" s="100"/>
      <c r="AD42" s="100"/>
      <c r="AE42" s="103"/>
      <c r="AF42" s="103"/>
      <c r="AG42" s="104"/>
      <c r="AH42" s="108"/>
      <c r="AI42" s="100">
        <v>35</v>
      </c>
      <c r="AJ42" s="100">
        <f t="shared" si="4"/>
        <v>50</v>
      </c>
      <c r="AK42" s="59">
        <f t="shared" si="5"/>
        <v>2</v>
      </c>
    </row>
    <row r="43" spans="1:37" ht="32.25" customHeight="1" x14ac:dyDescent="0.35">
      <c r="A43" s="131">
        <v>28</v>
      </c>
      <c r="B43" s="114" t="s">
        <v>123</v>
      </c>
      <c r="C43" s="96" t="s">
        <v>130</v>
      </c>
      <c r="D43" s="1">
        <v>5</v>
      </c>
      <c r="E43" s="1">
        <v>5</v>
      </c>
      <c r="F43" s="103"/>
      <c r="G43" s="86"/>
      <c r="H43" s="86"/>
      <c r="I43" s="86"/>
      <c r="J43" s="86"/>
      <c r="K43" s="100"/>
      <c r="L43" s="100"/>
      <c r="M43" s="100"/>
      <c r="N43" s="100"/>
      <c r="O43" s="86"/>
      <c r="P43" s="86"/>
      <c r="Q43" s="86"/>
      <c r="R43" s="86"/>
      <c r="S43" s="100"/>
      <c r="T43" s="100"/>
      <c r="U43" s="100"/>
      <c r="V43" s="100"/>
      <c r="W43" s="86">
        <v>15</v>
      </c>
      <c r="X43" s="86" t="s">
        <v>176</v>
      </c>
      <c r="Y43" s="86"/>
      <c r="Z43" s="86">
        <v>2</v>
      </c>
      <c r="AA43" s="100"/>
      <c r="AB43" s="100"/>
      <c r="AC43" s="100"/>
      <c r="AD43" s="100"/>
      <c r="AE43" s="103"/>
      <c r="AF43" s="103"/>
      <c r="AG43" s="104"/>
      <c r="AH43" s="108"/>
      <c r="AI43" s="100">
        <v>35</v>
      </c>
      <c r="AJ43" s="100">
        <f t="shared" si="4"/>
        <v>50</v>
      </c>
      <c r="AK43" s="59">
        <f t="shared" si="5"/>
        <v>2</v>
      </c>
    </row>
    <row r="44" spans="1:37" ht="32.25" customHeight="1" x14ac:dyDescent="0.35">
      <c r="A44" s="131">
        <v>29</v>
      </c>
      <c r="B44" s="114" t="s">
        <v>44</v>
      </c>
      <c r="C44" s="96" t="s">
        <v>145</v>
      </c>
      <c r="D44" s="1">
        <v>6</v>
      </c>
      <c r="E44" s="1">
        <v>6</v>
      </c>
      <c r="F44" s="103"/>
      <c r="G44" s="111"/>
      <c r="H44" s="111"/>
      <c r="I44" s="111"/>
      <c r="J44" s="111"/>
      <c r="K44" s="105"/>
      <c r="L44" s="105"/>
      <c r="M44" s="105"/>
      <c r="N44" s="105"/>
      <c r="O44" s="111"/>
      <c r="P44" s="86"/>
      <c r="Q44" s="86"/>
      <c r="R44" s="86"/>
      <c r="S44" s="100"/>
      <c r="T44" s="100"/>
      <c r="U44" s="100"/>
      <c r="V44" s="100"/>
      <c r="W44" s="86"/>
      <c r="X44" s="86"/>
      <c r="Y44" s="86"/>
      <c r="Z44" s="86"/>
      <c r="AA44" s="100">
        <v>20</v>
      </c>
      <c r="AB44" s="100" t="s">
        <v>173</v>
      </c>
      <c r="AC44" s="100"/>
      <c r="AD44" s="100">
        <v>3</v>
      </c>
      <c r="AE44" s="103"/>
      <c r="AF44" s="103"/>
      <c r="AG44" s="103"/>
      <c r="AH44" s="109"/>
      <c r="AI44" s="100">
        <v>65</v>
      </c>
      <c r="AJ44" s="100">
        <f t="shared" si="4"/>
        <v>75</v>
      </c>
      <c r="AK44" s="59">
        <f t="shared" si="5"/>
        <v>3</v>
      </c>
    </row>
    <row r="45" spans="1:37" ht="32.25" customHeight="1" x14ac:dyDescent="0.35">
      <c r="A45" s="131">
        <v>15</v>
      </c>
      <c r="B45" s="114" t="s">
        <v>139</v>
      </c>
      <c r="C45" s="96" t="s">
        <v>146</v>
      </c>
      <c r="D45" s="1"/>
      <c r="E45" s="1">
        <v>6</v>
      </c>
      <c r="F45" s="103"/>
      <c r="G45" s="111"/>
      <c r="H45" s="111"/>
      <c r="I45" s="111"/>
      <c r="J45" s="111"/>
      <c r="K45" s="105"/>
      <c r="L45" s="105"/>
      <c r="M45" s="105"/>
      <c r="N45" s="105"/>
      <c r="O45" s="111"/>
      <c r="P45" s="86"/>
      <c r="Q45" s="86"/>
      <c r="R45" s="86"/>
      <c r="S45" s="100"/>
      <c r="T45" s="100"/>
      <c r="U45" s="100"/>
      <c r="V45" s="100"/>
      <c r="W45" s="86"/>
      <c r="X45" s="86"/>
      <c r="Y45" s="86"/>
      <c r="Z45" s="86"/>
      <c r="AA45" s="100">
        <v>15</v>
      </c>
      <c r="AB45" s="100" t="s">
        <v>176</v>
      </c>
      <c r="AC45" s="100"/>
      <c r="AD45" s="100">
        <v>2</v>
      </c>
      <c r="AE45" s="103"/>
      <c r="AF45" s="103"/>
      <c r="AG45" s="103"/>
      <c r="AH45" s="109"/>
      <c r="AI45" s="100">
        <v>35</v>
      </c>
      <c r="AJ45" s="100">
        <f t="shared" si="4"/>
        <v>50</v>
      </c>
      <c r="AK45" s="59">
        <f t="shared" si="5"/>
        <v>2</v>
      </c>
    </row>
    <row r="46" spans="1:37" ht="32.25" customHeight="1" x14ac:dyDescent="0.35">
      <c r="A46" s="131">
        <v>31</v>
      </c>
      <c r="B46" s="114" t="s">
        <v>122</v>
      </c>
      <c r="C46" s="79" t="s">
        <v>147</v>
      </c>
      <c r="D46" s="1"/>
      <c r="E46" s="1">
        <v>6</v>
      </c>
      <c r="F46" s="103"/>
      <c r="G46" s="111"/>
      <c r="H46" s="111"/>
      <c r="I46" s="111"/>
      <c r="J46" s="111"/>
      <c r="K46" s="105"/>
      <c r="L46" s="105"/>
      <c r="M46" s="105"/>
      <c r="N46" s="105"/>
      <c r="O46" s="111"/>
      <c r="P46" s="86"/>
      <c r="Q46" s="86"/>
      <c r="R46" s="86"/>
      <c r="S46" s="100"/>
      <c r="T46" s="100"/>
      <c r="U46" s="100"/>
      <c r="V46" s="100"/>
      <c r="W46" s="86"/>
      <c r="X46" s="86"/>
      <c r="Y46" s="86"/>
      <c r="Z46" s="86"/>
      <c r="AA46" s="100">
        <v>15</v>
      </c>
      <c r="AB46" s="100" t="s">
        <v>176</v>
      </c>
      <c r="AC46" s="100"/>
      <c r="AD46" s="100">
        <v>2</v>
      </c>
      <c r="AE46" s="103"/>
      <c r="AF46" s="103"/>
      <c r="AG46" s="103"/>
      <c r="AH46" s="109"/>
      <c r="AI46" s="100">
        <v>35</v>
      </c>
      <c r="AJ46" s="100">
        <f t="shared" si="4"/>
        <v>50</v>
      </c>
      <c r="AK46" s="59">
        <f t="shared" si="5"/>
        <v>2</v>
      </c>
    </row>
    <row r="47" spans="1:37" ht="32.25" customHeight="1" x14ac:dyDescent="0.35">
      <c r="A47" s="131">
        <v>32</v>
      </c>
      <c r="B47" s="114" t="s">
        <v>127</v>
      </c>
      <c r="C47" s="79" t="s">
        <v>134</v>
      </c>
      <c r="D47" s="1"/>
      <c r="E47" s="1">
        <v>6</v>
      </c>
      <c r="F47" s="103">
        <v>6</v>
      </c>
      <c r="G47" s="86"/>
      <c r="H47" s="86"/>
      <c r="I47" s="86"/>
      <c r="J47" s="86"/>
      <c r="K47" s="100"/>
      <c r="L47" s="100"/>
      <c r="M47" s="100"/>
      <c r="N47" s="100"/>
      <c r="O47" s="86"/>
      <c r="P47" s="86"/>
      <c r="Q47" s="86"/>
      <c r="R47" s="86"/>
      <c r="S47" s="100"/>
      <c r="T47" s="100"/>
      <c r="U47" s="100"/>
      <c r="V47" s="100"/>
      <c r="W47" s="86"/>
      <c r="X47" s="86"/>
      <c r="Y47" s="86"/>
      <c r="Z47" s="86"/>
      <c r="AA47" s="100">
        <v>5</v>
      </c>
      <c r="AB47" s="100"/>
      <c r="AC47" s="100">
        <v>35</v>
      </c>
      <c r="AD47" s="100">
        <v>2</v>
      </c>
      <c r="AE47" s="115"/>
      <c r="AF47" s="115"/>
      <c r="AG47" s="116"/>
      <c r="AH47" s="117"/>
      <c r="AI47" s="100">
        <v>40</v>
      </c>
      <c r="AJ47" s="100">
        <f t="shared" si="4"/>
        <v>50</v>
      </c>
      <c r="AK47" s="59">
        <f t="shared" si="5"/>
        <v>2</v>
      </c>
    </row>
    <row r="48" spans="1:37" ht="32.25" customHeight="1" x14ac:dyDescent="0.35">
      <c r="A48" s="131">
        <v>33</v>
      </c>
      <c r="B48" s="114" t="s">
        <v>138</v>
      </c>
      <c r="C48" s="79" t="s">
        <v>148</v>
      </c>
      <c r="D48" s="1"/>
      <c r="E48" s="1">
        <v>7</v>
      </c>
      <c r="F48" s="103"/>
      <c r="G48" s="86"/>
      <c r="H48" s="86"/>
      <c r="I48" s="86"/>
      <c r="J48" s="86"/>
      <c r="K48" s="100"/>
      <c r="L48" s="100"/>
      <c r="M48" s="100"/>
      <c r="N48" s="100"/>
      <c r="O48" s="86"/>
      <c r="P48" s="86"/>
      <c r="Q48" s="86"/>
      <c r="R48" s="86"/>
      <c r="S48" s="100"/>
      <c r="T48" s="100"/>
      <c r="U48" s="100"/>
      <c r="V48" s="100"/>
      <c r="W48" s="86"/>
      <c r="X48" s="86"/>
      <c r="Y48" s="86"/>
      <c r="Z48" s="86"/>
      <c r="AA48" s="100"/>
      <c r="AB48" s="100"/>
      <c r="AC48" s="100"/>
      <c r="AD48" s="100"/>
      <c r="AE48" s="115">
        <v>10</v>
      </c>
      <c r="AF48" s="115" t="s">
        <v>172</v>
      </c>
      <c r="AG48" s="116"/>
      <c r="AH48" s="117">
        <v>2</v>
      </c>
      <c r="AI48" s="100">
        <v>40</v>
      </c>
      <c r="AJ48" s="100">
        <f t="shared" si="4"/>
        <v>50</v>
      </c>
      <c r="AK48" s="59">
        <f t="shared" si="5"/>
        <v>2</v>
      </c>
    </row>
    <row r="49" spans="1:39" ht="32.25" customHeight="1" x14ac:dyDescent="0.35">
      <c r="A49" s="131">
        <v>34</v>
      </c>
      <c r="B49" s="114" t="s">
        <v>207</v>
      </c>
      <c r="C49" s="79" t="s">
        <v>202</v>
      </c>
      <c r="D49" s="1">
        <v>7</v>
      </c>
      <c r="E49" s="1">
        <v>7</v>
      </c>
      <c r="F49" s="103"/>
      <c r="G49" s="111"/>
      <c r="H49" s="111"/>
      <c r="I49" s="111"/>
      <c r="J49" s="111"/>
      <c r="K49" s="105"/>
      <c r="L49" s="105"/>
      <c r="M49" s="105"/>
      <c r="N49" s="105"/>
      <c r="O49" s="111"/>
      <c r="P49" s="86"/>
      <c r="Q49" s="86"/>
      <c r="R49" s="86"/>
      <c r="S49" s="100"/>
      <c r="T49" s="100"/>
      <c r="U49" s="100"/>
      <c r="V49" s="100"/>
      <c r="W49" s="86"/>
      <c r="X49" s="86"/>
      <c r="Y49" s="86"/>
      <c r="Z49" s="86"/>
      <c r="AA49" s="100"/>
      <c r="AB49" s="100"/>
      <c r="AC49" s="100"/>
      <c r="AD49" s="100"/>
      <c r="AE49" s="115">
        <v>10</v>
      </c>
      <c r="AF49" s="115" t="s">
        <v>174</v>
      </c>
      <c r="AG49" s="115"/>
      <c r="AH49" s="117">
        <v>2</v>
      </c>
      <c r="AI49" s="100">
        <v>40</v>
      </c>
      <c r="AJ49" s="100">
        <f t="shared" si="4"/>
        <v>50</v>
      </c>
      <c r="AK49" s="59">
        <f t="shared" si="5"/>
        <v>2</v>
      </c>
    </row>
    <row r="50" spans="1:39" ht="32.25" customHeight="1" x14ac:dyDescent="0.35">
      <c r="A50" s="131">
        <v>35</v>
      </c>
      <c r="B50" s="114" t="s">
        <v>149</v>
      </c>
      <c r="C50" s="79" t="s">
        <v>151</v>
      </c>
      <c r="D50" s="1"/>
      <c r="E50" s="1">
        <v>7</v>
      </c>
      <c r="F50" s="103"/>
      <c r="G50" s="111"/>
      <c r="H50" s="111"/>
      <c r="I50" s="111"/>
      <c r="J50" s="111"/>
      <c r="K50" s="105"/>
      <c r="L50" s="105"/>
      <c r="M50" s="105"/>
      <c r="N50" s="105"/>
      <c r="O50" s="111"/>
      <c r="P50" s="86"/>
      <c r="Q50" s="86"/>
      <c r="R50" s="86"/>
      <c r="S50" s="100"/>
      <c r="T50" s="100"/>
      <c r="U50" s="100"/>
      <c r="V50" s="100"/>
      <c r="W50" s="86"/>
      <c r="X50" s="86"/>
      <c r="Y50" s="86"/>
      <c r="Z50" s="86"/>
      <c r="AA50" s="100"/>
      <c r="AB50" s="100"/>
      <c r="AC50" s="100"/>
      <c r="AD50" s="100"/>
      <c r="AE50" s="115">
        <v>10</v>
      </c>
      <c r="AF50" s="115" t="s">
        <v>174</v>
      </c>
      <c r="AG50" s="116"/>
      <c r="AH50" s="117">
        <v>2</v>
      </c>
      <c r="AI50" s="100">
        <v>40</v>
      </c>
      <c r="AJ50" s="100">
        <f t="shared" si="4"/>
        <v>50</v>
      </c>
      <c r="AK50" s="59">
        <f t="shared" si="5"/>
        <v>2</v>
      </c>
    </row>
    <row r="51" spans="1:39" ht="32.25" customHeight="1" x14ac:dyDescent="0.35">
      <c r="A51" s="131">
        <v>36</v>
      </c>
      <c r="B51" s="9" t="s">
        <v>50</v>
      </c>
      <c r="C51" s="96" t="s">
        <v>135</v>
      </c>
      <c r="D51" s="1"/>
      <c r="E51" s="1">
        <v>7</v>
      </c>
      <c r="F51" s="103"/>
      <c r="G51" s="86"/>
      <c r="H51" s="86"/>
      <c r="I51" s="86"/>
      <c r="J51" s="86"/>
      <c r="K51" s="100"/>
      <c r="L51" s="100"/>
      <c r="M51" s="100"/>
      <c r="N51" s="100"/>
      <c r="O51" s="86"/>
      <c r="P51" s="86"/>
      <c r="Q51" s="86"/>
      <c r="R51" s="86"/>
      <c r="S51" s="100"/>
      <c r="T51" s="100"/>
      <c r="U51" s="100"/>
      <c r="V51" s="100"/>
      <c r="W51" s="86"/>
      <c r="X51" s="86"/>
      <c r="Y51" s="86"/>
      <c r="Z51" s="86"/>
      <c r="AA51" s="100"/>
      <c r="AB51" s="100"/>
      <c r="AC51" s="100"/>
      <c r="AD51" s="100"/>
      <c r="AE51" s="115"/>
      <c r="AF51" s="115">
        <v>45</v>
      </c>
      <c r="AG51" s="116"/>
      <c r="AH51" s="117">
        <v>3</v>
      </c>
      <c r="AI51" s="100">
        <v>45</v>
      </c>
      <c r="AJ51" s="100">
        <f t="shared" si="4"/>
        <v>75</v>
      </c>
      <c r="AK51" s="59">
        <f t="shared" si="5"/>
        <v>3</v>
      </c>
    </row>
    <row r="52" spans="1:39" ht="32.25" customHeight="1" x14ac:dyDescent="0.35">
      <c r="A52" s="131">
        <v>37</v>
      </c>
      <c r="B52" s="9" t="s">
        <v>128</v>
      </c>
      <c r="C52" s="96" t="s">
        <v>201</v>
      </c>
      <c r="D52" s="1"/>
      <c r="E52" s="1">
        <v>7</v>
      </c>
      <c r="F52" s="103"/>
      <c r="G52" s="86"/>
      <c r="H52" s="86"/>
      <c r="I52" s="86"/>
      <c r="J52" s="86"/>
      <c r="K52" s="100"/>
      <c r="L52" s="100"/>
      <c r="M52" s="100"/>
      <c r="N52" s="100"/>
      <c r="O52" s="86"/>
      <c r="P52" s="86"/>
      <c r="Q52" s="86"/>
      <c r="R52" s="86"/>
      <c r="S52" s="100"/>
      <c r="T52" s="100"/>
      <c r="U52" s="100"/>
      <c r="V52" s="100"/>
      <c r="W52" s="86"/>
      <c r="X52" s="86"/>
      <c r="Y52" s="86"/>
      <c r="Z52" s="86"/>
      <c r="AA52" s="100"/>
      <c r="AB52" s="100"/>
      <c r="AC52" s="100"/>
      <c r="AD52" s="100"/>
      <c r="AE52" s="103"/>
      <c r="AF52" s="103"/>
      <c r="AG52" s="104"/>
      <c r="AH52" s="110">
        <v>3</v>
      </c>
      <c r="AI52" s="100">
        <v>0</v>
      </c>
      <c r="AJ52" s="100">
        <f t="shared" si="4"/>
        <v>75</v>
      </c>
      <c r="AK52" s="59">
        <f t="shared" si="5"/>
        <v>3</v>
      </c>
    </row>
    <row r="53" spans="1:39" ht="32.25" customHeight="1" x14ac:dyDescent="0.35">
      <c r="A53" s="167" t="s">
        <v>11</v>
      </c>
      <c r="B53" s="168"/>
      <c r="C53" s="39"/>
      <c r="D53" s="39"/>
      <c r="E53" s="39"/>
      <c r="F53" s="39"/>
      <c r="G53" s="74">
        <f t="shared" ref="G53:AK53" si="6">SUM(G24:G52)</f>
        <v>155</v>
      </c>
      <c r="H53" s="74">
        <f t="shared" si="6"/>
        <v>30</v>
      </c>
      <c r="I53" s="92">
        <f t="shared" si="6"/>
        <v>10</v>
      </c>
      <c r="J53" s="92">
        <f t="shared" si="6"/>
        <v>24</v>
      </c>
      <c r="K53" s="92">
        <f t="shared" si="6"/>
        <v>120</v>
      </c>
      <c r="L53" s="92">
        <f t="shared" si="6"/>
        <v>30</v>
      </c>
      <c r="M53" s="92">
        <f t="shared" si="6"/>
        <v>10</v>
      </c>
      <c r="N53" s="92">
        <f t="shared" si="6"/>
        <v>23</v>
      </c>
      <c r="O53" s="92">
        <f t="shared" si="6"/>
        <v>90</v>
      </c>
      <c r="P53" s="92">
        <f t="shared" si="6"/>
        <v>0</v>
      </c>
      <c r="Q53" s="92">
        <f t="shared" si="6"/>
        <v>0</v>
      </c>
      <c r="R53" s="92">
        <f t="shared" si="6"/>
        <v>13</v>
      </c>
      <c r="S53" s="92">
        <f t="shared" si="6"/>
        <v>50</v>
      </c>
      <c r="T53" s="92">
        <f t="shared" si="6"/>
        <v>0</v>
      </c>
      <c r="U53" s="92">
        <f t="shared" si="6"/>
        <v>10</v>
      </c>
      <c r="V53" s="92">
        <f t="shared" si="6"/>
        <v>10</v>
      </c>
      <c r="W53" s="92">
        <f t="shared" si="6"/>
        <v>45</v>
      </c>
      <c r="X53" s="92">
        <f t="shared" si="6"/>
        <v>0</v>
      </c>
      <c r="Y53" s="92">
        <f t="shared" si="6"/>
        <v>0</v>
      </c>
      <c r="Z53" s="92">
        <f t="shared" si="6"/>
        <v>7</v>
      </c>
      <c r="AA53" s="92">
        <f t="shared" si="6"/>
        <v>55</v>
      </c>
      <c r="AB53" s="92">
        <f t="shared" si="6"/>
        <v>0</v>
      </c>
      <c r="AC53" s="92">
        <f t="shared" si="6"/>
        <v>35</v>
      </c>
      <c r="AD53" s="92">
        <f t="shared" si="6"/>
        <v>9</v>
      </c>
      <c r="AE53" s="92">
        <f t="shared" si="6"/>
        <v>30</v>
      </c>
      <c r="AF53" s="92">
        <f t="shared" si="6"/>
        <v>45</v>
      </c>
      <c r="AG53" s="92">
        <f t="shared" si="6"/>
        <v>0</v>
      </c>
      <c r="AH53" s="92">
        <f t="shared" si="6"/>
        <v>12</v>
      </c>
      <c r="AI53" s="100">
        <f t="shared" si="6"/>
        <v>1465</v>
      </c>
      <c r="AJ53" s="56">
        <f t="shared" si="6"/>
        <v>2450</v>
      </c>
      <c r="AK53" s="56">
        <f t="shared" si="6"/>
        <v>98</v>
      </c>
    </row>
    <row r="54" spans="1:39" s="10" customFormat="1" ht="32.25" customHeight="1" x14ac:dyDescent="0.35">
      <c r="A54" s="169" t="s">
        <v>73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1"/>
      <c r="AL54" s="5"/>
      <c r="AM54" s="5"/>
    </row>
    <row r="55" spans="1:39" ht="32.25" customHeight="1" x14ac:dyDescent="0.35">
      <c r="A55" s="130">
        <v>38</v>
      </c>
      <c r="B55" s="53" t="s">
        <v>67</v>
      </c>
      <c r="C55" s="80" t="s">
        <v>92</v>
      </c>
      <c r="D55" s="39">
        <v>3</v>
      </c>
      <c r="E55" s="39">
        <v>3</v>
      </c>
      <c r="F55" s="39"/>
      <c r="G55" s="33"/>
      <c r="H55" s="33"/>
      <c r="I55" s="33"/>
      <c r="J55" s="33"/>
      <c r="K55" s="38"/>
      <c r="L55" s="38"/>
      <c r="M55" s="38"/>
      <c r="N55" s="38"/>
      <c r="O55" s="33">
        <v>30</v>
      </c>
      <c r="P55" s="33" t="s">
        <v>177</v>
      </c>
      <c r="Q55" s="33"/>
      <c r="R55" s="33">
        <v>6</v>
      </c>
      <c r="S55" s="56"/>
      <c r="T55" s="56"/>
      <c r="U55" s="56"/>
      <c r="V55" s="56"/>
      <c r="W55" s="33"/>
      <c r="X55" s="33"/>
      <c r="Y55" s="33"/>
      <c r="Z55" s="33"/>
      <c r="AA55" s="56"/>
      <c r="AB55" s="56"/>
      <c r="AC55" s="56"/>
      <c r="AD55" s="56"/>
      <c r="AE55" s="1"/>
      <c r="AF55" s="1"/>
      <c r="AG55" s="49"/>
      <c r="AH55" s="27"/>
      <c r="AI55" s="44">
        <v>90</v>
      </c>
      <c r="AJ55" s="44">
        <f>AK55*25</f>
        <v>150</v>
      </c>
      <c r="AK55" s="44">
        <f>SUM(AH55,AD55,Z55,V55,R55,N55,J55)</f>
        <v>6</v>
      </c>
    </row>
    <row r="56" spans="1:39" s="12" customFormat="1" ht="35.25" customHeight="1" x14ac:dyDescent="0.35">
      <c r="A56" s="130">
        <v>39</v>
      </c>
      <c r="B56" s="53" t="s">
        <v>53</v>
      </c>
      <c r="C56" s="79" t="s">
        <v>93</v>
      </c>
      <c r="D56" s="1">
        <v>4</v>
      </c>
      <c r="E56" s="1">
        <v>4</v>
      </c>
      <c r="F56" s="1"/>
      <c r="G56" s="33"/>
      <c r="H56" s="33"/>
      <c r="I56" s="33"/>
      <c r="J56" s="33"/>
      <c r="K56" s="38"/>
      <c r="L56" s="38"/>
      <c r="M56" s="38"/>
      <c r="N56" s="38"/>
      <c r="O56" s="33"/>
      <c r="P56" s="33"/>
      <c r="Q56" s="33"/>
      <c r="R56" s="33"/>
      <c r="S56" s="94">
        <v>30</v>
      </c>
      <c r="T56" s="94" t="s">
        <v>177</v>
      </c>
      <c r="U56" s="94"/>
      <c r="V56" s="94">
        <v>6</v>
      </c>
      <c r="W56" s="85"/>
      <c r="X56" s="85"/>
      <c r="Y56" s="85"/>
      <c r="Z56" s="85"/>
      <c r="AA56" s="56"/>
      <c r="AB56" s="56"/>
      <c r="AC56" s="56"/>
      <c r="AD56" s="56"/>
      <c r="AE56" s="1"/>
      <c r="AF56" s="1"/>
      <c r="AG56" s="49"/>
      <c r="AH56" s="27"/>
      <c r="AI56" s="44">
        <v>90</v>
      </c>
      <c r="AJ56" s="44">
        <f t="shared" ref="AJ56:AJ65" si="7">AK56*25</f>
        <v>150</v>
      </c>
      <c r="AK56" s="44">
        <f t="shared" ref="AK56:AK65" si="8">SUM(AH56,AD56,Z56,V56,R56,N56,J56)</f>
        <v>6</v>
      </c>
      <c r="AL56" s="5"/>
      <c r="AM56" s="5"/>
    </row>
    <row r="57" spans="1:39" s="12" customFormat="1" ht="35.25" customHeight="1" x14ac:dyDescent="0.35">
      <c r="A57" s="130">
        <v>40</v>
      </c>
      <c r="B57" s="53" t="s">
        <v>55</v>
      </c>
      <c r="C57" s="79" t="s">
        <v>136</v>
      </c>
      <c r="D57" s="1">
        <v>4</v>
      </c>
      <c r="E57" s="1">
        <v>4</v>
      </c>
      <c r="F57" s="1"/>
      <c r="G57" s="33"/>
      <c r="H57" s="33"/>
      <c r="I57" s="33"/>
      <c r="J57" s="33"/>
      <c r="K57" s="38"/>
      <c r="L57" s="38"/>
      <c r="M57" s="38"/>
      <c r="N57" s="38"/>
      <c r="O57" s="33"/>
      <c r="P57" s="33"/>
      <c r="Q57" s="33"/>
      <c r="R57" s="33"/>
      <c r="S57" s="56">
        <v>20</v>
      </c>
      <c r="T57" s="56" t="s">
        <v>172</v>
      </c>
      <c r="U57" s="56"/>
      <c r="V57" s="56">
        <v>3</v>
      </c>
      <c r="W57" s="33"/>
      <c r="X57" s="33"/>
      <c r="Y57" s="33"/>
      <c r="Z57" s="33"/>
      <c r="AA57" s="56"/>
      <c r="AB57" s="56"/>
      <c r="AC57" s="56"/>
      <c r="AD57" s="56"/>
      <c r="AE57" s="1"/>
      <c r="AF57" s="1"/>
      <c r="AG57" s="49"/>
      <c r="AH57" s="27"/>
      <c r="AI57" s="44">
        <v>50</v>
      </c>
      <c r="AJ57" s="44">
        <f t="shared" si="7"/>
        <v>75</v>
      </c>
      <c r="AK57" s="44">
        <f t="shared" si="8"/>
        <v>3</v>
      </c>
      <c r="AL57" s="5"/>
      <c r="AM57" s="5"/>
    </row>
    <row r="58" spans="1:39" s="12" customFormat="1" ht="35.25" customHeight="1" x14ac:dyDescent="0.35">
      <c r="A58" s="130">
        <v>41</v>
      </c>
      <c r="B58" s="53" t="s">
        <v>152</v>
      </c>
      <c r="C58" s="79" t="s">
        <v>153</v>
      </c>
      <c r="D58" s="1"/>
      <c r="E58" s="1">
        <v>4</v>
      </c>
      <c r="F58" s="1"/>
      <c r="G58" s="33"/>
      <c r="H58" s="33"/>
      <c r="I58" s="33"/>
      <c r="J58" s="33"/>
      <c r="K58" s="38"/>
      <c r="L58" s="38"/>
      <c r="M58" s="38"/>
      <c r="N58" s="38"/>
      <c r="O58" s="33"/>
      <c r="P58" s="33"/>
      <c r="Q58" s="33"/>
      <c r="R58" s="33"/>
      <c r="S58" s="113">
        <v>20</v>
      </c>
      <c r="T58" s="113" t="s">
        <v>174</v>
      </c>
      <c r="U58" s="113"/>
      <c r="V58" s="113">
        <v>3</v>
      </c>
      <c r="W58" s="33"/>
      <c r="X58" s="33"/>
      <c r="Y58" s="33"/>
      <c r="Z58" s="33"/>
      <c r="AA58" s="113"/>
      <c r="AB58" s="113"/>
      <c r="AC58" s="113"/>
      <c r="AD58" s="113"/>
      <c r="AE58" s="1"/>
      <c r="AF58" s="1"/>
      <c r="AG58" s="49"/>
      <c r="AH58" s="27"/>
      <c r="AI58" s="44">
        <v>50</v>
      </c>
      <c r="AJ58" s="44">
        <f t="shared" si="7"/>
        <v>75</v>
      </c>
      <c r="AK58" s="44">
        <f t="shared" si="8"/>
        <v>3</v>
      </c>
      <c r="AL58" s="5"/>
      <c r="AM58" s="5"/>
    </row>
    <row r="59" spans="1:39" s="12" customFormat="1" ht="35.25" customHeight="1" x14ac:dyDescent="0.35">
      <c r="A59" s="130">
        <v>42</v>
      </c>
      <c r="B59" s="53" t="s">
        <v>124</v>
      </c>
      <c r="C59" s="79" t="s">
        <v>154</v>
      </c>
      <c r="D59" s="1">
        <v>5</v>
      </c>
      <c r="E59" s="1">
        <v>5</v>
      </c>
      <c r="F59" s="1"/>
      <c r="G59" s="33"/>
      <c r="H59" s="33"/>
      <c r="I59" s="33"/>
      <c r="J59" s="33"/>
      <c r="K59" s="38"/>
      <c r="L59" s="38"/>
      <c r="M59" s="38"/>
      <c r="N59" s="38"/>
      <c r="O59" s="33"/>
      <c r="P59" s="33"/>
      <c r="Q59" s="33"/>
      <c r="R59" s="33"/>
      <c r="S59" s="56"/>
      <c r="T59" s="56"/>
      <c r="U59" s="56"/>
      <c r="V59" s="56"/>
      <c r="W59" s="33">
        <v>30</v>
      </c>
      <c r="X59" s="33" t="s">
        <v>177</v>
      </c>
      <c r="Y59" s="33"/>
      <c r="Z59" s="33">
        <v>6</v>
      </c>
      <c r="AA59" s="56"/>
      <c r="AB59" s="56"/>
      <c r="AC59" s="56"/>
      <c r="AD59" s="56"/>
      <c r="AE59" s="1"/>
      <c r="AF59" s="1"/>
      <c r="AG59" s="49"/>
      <c r="AH59" s="27"/>
      <c r="AI59" s="44">
        <v>90</v>
      </c>
      <c r="AJ59" s="44">
        <f t="shared" si="7"/>
        <v>150</v>
      </c>
      <c r="AK59" s="44">
        <f t="shared" si="8"/>
        <v>6</v>
      </c>
      <c r="AL59" s="5"/>
      <c r="AM59" s="5"/>
    </row>
    <row r="60" spans="1:39" s="12" customFormat="1" ht="35.25" customHeight="1" x14ac:dyDescent="0.35">
      <c r="A60" s="130">
        <v>43</v>
      </c>
      <c r="B60" s="53" t="s">
        <v>117</v>
      </c>
      <c r="C60" s="79" t="s">
        <v>94</v>
      </c>
      <c r="D60" s="1">
        <v>5</v>
      </c>
      <c r="E60" s="1">
        <v>5</v>
      </c>
      <c r="F60" s="1"/>
      <c r="G60" s="33"/>
      <c r="H60" s="33"/>
      <c r="I60" s="33"/>
      <c r="J60" s="33"/>
      <c r="K60" s="38"/>
      <c r="L60" s="38"/>
      <c r="M60" s="38"/>
      <c r="N60" s="38"/>
      <c r="O60" s="33"/>
      <c r="P60" s="33"/>
      <c r="Q60" s="33"/>
      <c r="R60" s="33"/>
      <c r="S60" s="56"/>
      <c r="T60" s="56"/>
      <c r="U60" s="56"/>
      <c r="V60" s="56"/>
      <c r="W60" s="33">
        <v>20</v>
      </c>
      <c r="X60" s="33" t="s">
        <v>178</v>
      </c>
      <c r="Y60" s="75">
        <v>10</v>
      </c>
      <c r="Z60" s="33">
        <v>6</v>
      </c>
      <c r="AA60" s="95"/>
      <c r="AB60" s="95"/>
      <c r="AC60" s="43"/>
      <c r="AD60" s="95"/>
      <c r="AE60" s="1"/>
      <c r="AF60" s="1"/>
      <c r="AG60" s="49"/>
      <c r="AH60" s="27"/>
      <c r="AI60" s="44">
        <v>90</v>
      </c>
      <c r="AJ60" s="44">
        <f t="shared" si="7"/>
        <v>150</v>
      </c>
      <c r="AK60" s="44">
        <f t="shared" si="8"/>
        <v>6</v>
      </c>
      <c r="AL60" s="5"/>
      <c r="AM60" s="5"/>
    </row>
    <row r="61" spans="1:39" s="12" customFormat="1" ht="35.25" customHeight="1" x14ac:dyDescent="0.35">
      <c r="A61" s="130">
        <v>44</v>
      </c>
      <c r="B61" s="53" t="s">
        <v>56</v>
      </c>
      <c r="C61" s="79" t="s">
        <v>155</v>
      </c>
      <c r="D61" s="1">
        <v>6</v>
      </c>
      <c r="E61" s="1">
        <v>6</v>
      </c>
      <c r="F61" s="1"/>
      <c r="G61" s="33"/>
      <c r="H61" s="33"/>
      <c r="I61" s="33"/>
      <c r="J61" s="33"/>
      <c r="K61" s="38"/>
      <c r="L61" s="38"/>
      <c r="M61" s="38"/>
      <c r="N61" s="38"/>
      <c r="O61" s="33"/>
      <c r="P61" s="33"/>
      <c r="Q61" s="33"/>
      <c r="R61" s="33"/>
      <c r="S61" s="95"/>
      <c r="T61" s="95"/>
      <c r="U61" s="95"/>
      <c r="V61" s="95"/>
      <c r="W61" s="33"/>
      <c r="X61" s="33"/>
      <c r="Y61" s="75"/>
      <c r="Z61" s="33"/>
      <c r="AA61" s="95">
        <v>30</v>
      </c>
      <c r="AB61" s="95" t="s">
        <v>178</v>
      </c>
      <c r="AC61" s="95"/>
      <c r="AD61" s="95">
        <v>6</v>
      </c>
      <c r="AE61" s="1"/>
      <c r="AF61" s="1"/>
      <c r="AG61" s="49"/>
      <c r="AH61" s="27"/>
      <c r="AI61" s="44">
        <v>90</v>
      </c>
      <c r="AJ61" s="44">
        <f t="shared" si="7"/>
        <v>150</v>
      </c>
      <c r="AK61" s="44">
        <f t="shared" si="8"/>
        <v>6</v>
      </c>
      <c r="AL61" s="5"/>
      <c r="AM61" s="5"/>
    </row>
    <row r="62" spans="1:39" s="12" customFormat="1" ht="35.25" customHeight="1" x14ac:dyDescent="0.35">
      <c r="A62" s="130">
        <v>45</v>
      </c>
      <c r="B62" s="53" t="s">
        <v>59</v>
      </c>
      <c r="C62" s="79" t="s">
        <v>156</v>
      </c>
      <c r="D62" s="1">
        <v>6</v>
      </c>
      <c r="E62" s="1">
        <v>6</v>
      </c>
      <c r="F62" s="1"/>
      <c r="G62" s="33"/>
      <c r="H62" s="33"/>
      <c r="I62" s="33"/>
      <c r="J62" s="33"/>
      <c r="K62" s="38"/>
      <c r="L62" s="38"/>
      <c r="M62" s="38"/>
      <c r="N62" s="38"/>
      <c r="O62" s="33"/>
      <c r="P62" s="33"/>
      <c r="Q62" s="33"/>
      <c r="R62" s="33"/>
      <c r="S62" s="56"/>
      <c r="T62" s="56"/>
      <c r="U62" s="56"/>
      <c r="V62" s="56"/>
      <c r="W62" s="33"/>
      <c r="X62" s="33"/>
      <c r="Y62" s="33"/>
      <c r="Z62" s="33"/>
      <c r="AA62" s="95">
        <v>30</v>
      </c>
      <c r="AB62" s="95" t="s">
        <v>177</v>
      </c>
      <c r="AC62" s="95"/>
      <c r="AD62" s="95">
        <v>6</v>
      </c>
      <c r="AE62" s="1"/>
      <c r="AF62" s="1"/>
      <c r="AG62" s="49"/>
      <c r="AH62" s="27"/>
      <c r="AI62" s="44">
        <v>90</v>
      </c>
      <c r="AJ62" s="44">
        <f t="shared" si="7"/>
        <v>150</v>
      </c>
      <c r="AK62" s="44">
        <f t="shared" si="8"/>
        <v>6</v>
      </c>
      <c r="AL62" s="5"/>
      <c r="AM62" s="5"/>
    </row>
    <row r="63" spans="1:39" s="12" customFormat="1" ht="35.25" customHeight="1" x14ac:dyDescent="0.35">
      <c r="A63" s="130">
        <v>46</v>
      </c>
      <c r="B63" s="53" t="s">
        <v>62</v>
      </c>
      <c r="C63" s="79" t="s">
        <v>157</v>
      </c>
      <c r="D63" s="1">
        <v>6</v>
      </c>
      <c r="E63" s="1">
        <v>6</v>
      </c>
      <c r="F63" s="1"/>
      <c r="G63" s="33"/>
      <c r="H63" s="33"/>
      <c r="I63" s="33"/>
      <c r="J63" s="33"/>
      <c r="K63" s="38"/>
      <c r="L63" s="38"/>
      <c r="M63" s="38"/>
      <c r="N63" s="38"/>
      <c r="O63" s="33"/>
      <c r="P63" s="33"/>
      <c r="Q63" s="33"/>
      <c r="R63" s="33"/>
      <c r="S63" s="56"/>
      <c r="T63" s="56"/>
      <c r="U63" s="56"/>
      <c r="V63" s="56"/>
      <c r="W63" s="33"/>
      <c r="X63" s="33"/>
      <c r="Y63" s="33"/>
      <c r="Z63" s="33"/>
      <c r="AA63" s="95">
        <v>30</v>
      </c>
      <c r="AB63" s="95" t="s">
        <v>178</v>
      </c>
      <c r="AC63" s="43"/>
      <c r="AD63" s="95">
        <v>6</v>
      </c>
      <c r="AE63" s="1"/>
      <c r="AF63" s="1"/>
      <c r="AG63" s="49"/>
      <c r="AH63" s="27"/>
      <c r="AI63" s="44">
        <v>90</v>
      </c>
      <c r="AJ63" s="44">
        <f t="shared" si="7"/>
        <v>150</v>
      </c>
      <c r="AK63" s="44">
        <f t="shared" si="8"/>
        <v>6</v>
      </c>
      <c r="AL63" s="5"/>
      <c r="AM63" s="5"/>
    </row>
    <row r="64" spans="1:39" s="12" customFormat="1" ht="35.25" customHeight="1" x14ac:dyDescent="0.35">
      <c r="A64" s="130">
        <v>47</v>
      </c>
      <c r="B64" s="53" t="s">
        <v>60</v>
      </c>
      <c r="C64" s="79" t="s">
        <v>158</v>
      </c>
      <c r="D64" s="1">
        <v>7</v>
      </c>
      <c r="E64" s="1">
        <v>7</v>
      </c>
      <c r="F64" s="1"/>
      <c r="G64" s="33"/>
      <c r="H64" s="33"/>
      <c r="I64" s="33"/>
      <c r="J64" s="33"/>
      <c r="K64" s="38"/>
      <c r="L64" s="38"/>
      <c r="M64" s="38"/>
      <c r="N64" s="38"/>
      <c r="O64" s="33"/>
      <c r="P64" s="33"/>
      <c r="Q64" s="33"/>
      <c r="R64" s="33"/>
      <c r="S64" s="56"/>
      <c r="T64" s="56"/>
      <c r="U64" s="56"/>
      <c r="V64" s="56"/>
      <c r="W64" s="33"/>
      <c r="X64" s="33"/>
      <c r="Y64" s="33"/>
      <c r="Z64" s="33"/>
      <c r="AA64" s="56"/>
      <c r="AB64" s="56"/>
      <c r="AC64" s="56"/>
      <c r="AD64" s="56"/>
      <c r="AE64" s="1">
        <v>30</v>
      </c>
      <c r="AF64" s="1" t="s">
        <v>178</v>
      </c>
      <c r="AG64" s="49"/>
      <c r="AH64" s="27">
        <v>6</v>
      </c>
      <c r="AI64" s="44">
        <v>90</v>
      </c>
      <c r="AJ64" s="44">
        <f t="shared" si="7"/>
        <v>150</v>
      </c>
      <c r="AK64" s="44">
        <f t="shared" si="8"/>
        <v>6</v>
      </c>
      <c r="AL64" s="5"/>
      <c r="AM64" s="5"/>
    </row>
    <row r="65" spans="1:39" s="12" customFormat="1" ht="35.25" customHeight="1" x14ac:dyDescent="0.35">
      <c r="A65" s="130">
        <v>48</v>
      </c>
      <c r="B65" s="53" t="s">
        <v>64</v>
      </c>
      <c r="C65" s="80" t="s">
        <v>159</v>
      </c>
      <c r="D65" s="39">
        <v>7</v>
      </c>
      <c r="E65" s="39">
        <v>7</v>
      </c>
      <c r="F65" s="39"/>
      <c r="G65" s="33"/>
      <c r="H65" s="33"/>
      <c r="I65" s="33"/>
      <c r="J65" s="33"/>
      <c r="K65" s="38"/>
      <c r="L65" s="38"/>
      <c r="M65" s="38"/>
      <c r="N65" s="38"/>
      <c r="O65" s="33"/>
      <c r="P65" s="33"/>
      <c r="Q65" s="33"/>
      <c r="R65" s="33"/>
      <c r="S65" s="56"/>
      <c r="T65" s="56"/>
      <c r="U65" s="56"/>
      <c r="V65" s="56"/>
      <c r="W65" s="33"/>
      <c r="X65" s="33"/>
      <c r="Y65" s="33"/>
      <c r="Z65" s="33"/>
      <c r="AA65" s="56"/>
      <c r="AB65" s="56"/>
      <c r="AC65" s="56"/>
      <c r="AD65" s="56"/>
      <c r="AE65" s="1">
        <v>30</v>
      </c>
      <c r="AF65" s="1" t="s">
        <v>177</v>
      </c>
      <c r="AG65" s="49"/>
      <c r="AH65" s="27">
        <v>6</v>
      </c>
      <c r="AI65" s="44">
        <v>90</v>
      </c>
      <c r="AJ65" s="44">
        <f t="shared" si="7"/>
        <v>150</v>
      </c>
      <c r="AK65" s="44">
        <f t="shared" si="8"/>
        <v>6</v>
      </c>
      <c r="AL65" s="5"/>
      <c r="AM65" s="5"/>
    </row>
    <row r="66" spans="1:39" s="12" customFormat="1" ht="35.25" customHeight="1" x14ac:dyDescent="0.35">
      <c r="A66" s="130">
        <v>49</v>
      </c>
      <c r="B66" s="53" t="s">
        <v>52</v>
      </c>
      <c r="C66" s="79" t="s">
        <v>160</v>
      </c>
      <c r="D66" s="1">
        <v>7</v>
      </c>
      <c r="E66" s="1">
        <v>7</v>
      </c>
      <c r="F66" s="1"/>
      <c r="G66" s="33"/>
      <c r="H66" s="33"/>
      <c r="I66" s="33"/>
      <c r="J66" s="33"/>
      <c r="K66" s="38"/>
      <c r="L66" s="38"/>
      <c r="M66" s="38"/>
      <c r="N66" s="38"/>
      <c r="O66" s="33"/>
      <c r="P66" s="33"/>
      <c r="Q66" s="33"/>
      <c r="R66" s="33"/>
      <c r="S66" s="95"/>
      <c r="T66" s="95"/>
      <c r="U66" s="95"/>
      <c r="V66" s="95"/>
      <c r="W66" s="33"/>
      <c r="X66" s="33"/>
      <c r="Y66" s="33"/>
      <c r="Z66" s="33"/>
      <c r="AA66" s="95"/>
      <c r="AB66" s="95"/>
      <c r="AC66" s="95"/>
      <c r="AD66" s="95"/>
      <c r="AE66" s="1">
        <v>30</v>
      </c>
      <c r="AF66" s="1" t="s">
        <v>177</v>
      </c>
      <c r="AG66" s="49"/>
      <c r="AH66" s="27">
        <v>6</v>
      </c>
      <c r="AI66" s="44">
        <v>90</v>
      </c>
      <c r="AJ66" s="44">
        <f>AK66*25</f>
        <v>150</v>
      </c>
      <c r="AK66" s="44">
        <f>SUM(AH66,AD66,Z66,V66,R66,N66,J66)</f>
        <v>6</v>
      </c>
      <c r="AL66" s="5"/>
      <c r="AM66" s="5"/>
    </row>
    <row r="67" spans="1:39" s="12" customFormat="1" ht="35.25" customHeight="1" x14ac:dyDescent="0.35">
      <c r="A67" s="167" t="s">
        <v>11</v>
      </c>
      <c r="B67" s="168"/>
      <c r="C67" s="39"/>
      <c r="D67" s="39"/>
      <c r="E67" s="39"/>
      <c r="F67" s="39"/>
      <c r="G67" s="56">
        <f t="shared" ref="G67:N67" ca="1" si="9">SUM(G67:G77)</f>
        <v>0</v>
      </c>
      <c r="H67" s="56">
        <f t="shared" ca="1" si="9"/>
        <v>0</v>
      </c>
      <c r="I67" s="56">
        <f t="shared" ca="1" si="9"/>
        <v>0</v>
      </c>
      <c r="J67" s="56">
        <f t="shared" ca="1" si="9"/>
        <v>0</v>
      </c>
      <c r="K67" s="56">
        <f t="shared" ca="1" si="9"/>
        <v>0</v>
      </c>
      <c r="L67" s="56">
        <f t="shared" ca="1" si="9"/>
        <v>0</v>
      </c>
      <c r="M67" s="56">
        <f t="shared" ca="1" si="9"/>
        <v>0</v>
      </c>
      <c r="N67" s="56">
        <f t="shared" ca="1" si="9"/>
        <v>0</v>
      </c>
      <c r="O67" s="56">
        <f>SUM(O51:O65)</f>
        <v>120</v>
      </c>
      <c r="P67" s="89">
        <f>SUM(P51:P65)</f>
        <v>0</v>
      </c>
      <c r="Q67" s="89">
        <f>SUM(Q51:Q65)</f>
        <v>0</v>
      </c>
      <c r="R67" s="89">
        <f>SUM(R55:R66)</f>
        <v>6</v>
      </c>
      <c r="S67" s="89">
        <f>SUM(S51:S65)</f>
        <v>120</v>
      </c>
      <c r="T67" s="89">
        <f>SUM(T51:T65)</f>
        <v>0</v>
      </c>
      <c r="U67" s="89">
        <f>SUM(U51:U65)</f>
        <v>10</v>
      </c>
      <c r="V67" s="89">
        <f>SUM(V55:V66)</f>
        <v>12</v>
      </c>
      <c r="W67" s="89">
        <f>SUM(W51:W65)</f>
        <v>95</v>
      </c>
      <c r="X67" s="89">
        <f>SUM(X51:X65)</f>
        <v>0</v>
      </c>
      <c r="Y67" s="89">
        <f>SUM(Y51:Y65)</f>
        <v>10</v>
      </c>
      <c r="Z67" s="89">
        <f>SUM(Z55:Z66)</f>
        <v>12</v>
      </c>
      <c r="AA67" s="89">
        <f>SUM(AA51:AA65)</f>
        <v>145</v>
      </c>
      <c r="AB67" s="89">
        <f>SUM(AB51:AB65)</f>
        <v>0</v>
      </c>
      <c r="AC67" s="89">
        <f>SUM(AC51:AC65)</f>
        <v>35</v>
      </c>
      <c r="AD67" s="89">
        <f>SUM(AD55:AD66)</f>
        <v>18</v>
      </c>
      <c r="AE67" s="89">
        <f>SUM(AE51:AE65)</f>
        <v>90</v>
      </c>
      <c r="AF67" s="89">
        <f>SUM(AF51:AF65)</f>
        <v>90</v>
      </c>
      <c r="AG67" s="89">
        <f>SUM(AG51:AG65)</f>
        <v>0</v>
      </c>
      <c r="AH67" s="89">
        <f>SUM(AH55:AH66)</f>
        <v>18</v>
      </c>
      <c r="AI67" s="134">
        <f>SUM(AI55:AI66)</f>
        <v>1000</v>
      </c>
      <c r="AJ67" s="61">
        <f>SUM(AJ55:AJ66)</f>
        <v>1650</v>
      </c>
      <c r="AK67" s="67">
        <f>SUM(AK55:AK66)</f>
        <v>66</v>
      </c>
      <c r="AL67" s="5"/>
      <c r="AM67" s="5"/>
    </row>
    <row r="68" spans="1:39" s="10" customFormat="1" ht="32.25" customHeight="1" x14ac:dyDescent="0.35">
      <c r="A68" s="169" t="s">
        <v>72</v>
      </c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1"/>
      <c r="AL68" s="5"/>
      <c r="AM68" s="5"/>
    </row>
    <row r="69" spans="1:39" s="12" customFormat="1" ht="35.25" customHeight="1" x14ac:dyDescent="0.35">
      <c r="A69" s="130">
        <v>50</v>
      </c>
      <c r="B69" s="53" t="s">
        <v>66</v>
      </c>
      <c r="C69" s="80" t="s">
        <v>161</v>
      </c>
      <c r="D69" s="39">
        <v>3</v>
      </c>
      <c r="E69" s="39">
        <v>3</v>
      </c>
      <c r="F69" s="39"/>
      <c r="G69" s="33"/>
      <c r="H69" s="33"/>
      <c r="I69" s="33"/>
      <c r="J69" s="33"/>
      <c r="K69" s="38"/>
      <c r="L69" s="38"/>
      <c r="M69" s="38"/>
      <c r="N69" s="38"/>
      <c r="O69" s="33">
        <v>30</v>
      </c>
      <c r="P69" s="33" t="s">
        <v>177</v>
      </c>
      <c r="Q69" s="33"/>
      <c r="R69" s="33">
        <v>6</v>
      </c>
      <c r="S69" s="56"/>
      <c r="T69" s="56"/>
      <c r="U69" s="56"/>
      <c r="V69" s="56"/>
      <c r="W69" s="33"/>
      <c r="X69" s="33"/>
      <c r="Y69" s="33"/>
      <c r="Z69" s="33"/>
      <c r="AA69" s="56"/>
      <c r="AB69" s="56"/>
      <c r="AC69" s="56"/>
      <c r="AD69" s="56"/>
      <c r="AE69" s="1"/>
      <c r="AF69" s="1"/>
      <c r="AG69" s="49"/>
      <c r="AH69" s="27"/>
      <c r="AI69" s="44">
        <v>90</v>
      </c>
      <c r="AJ69" s="44">
        <f t="shared" ref="AJ69:AJ79" si="10">AK69*25</f>
        <v>150</v>
      </c>
      <c r="AK69" s="60">
        <f>SUM(AH69,AD69,Z69,V69,R69,N69,J69)</f>
        <v>6</v>
      </c>
      <c r="AL69" s="5"/>
      <c r="AM69" s="5"/>
    </row>
    <row r="70" spans="1:39" s="12" customFormat="1" ht="35.25" customHeight="1" x14ac:dyDescent="0.35">
      <c r="A70" s="130">
        <v>51</v>
      </c>
      <c r="B70" s="53" t="s">
        <v>63</v>
      </c>
      <c r="C70" s="79" t="s">
        <v>162</v>
      </c>
      <c r="D70" s="1">
        <v>4</v>
      </c>
      <c r="E70" s="1">
        <v>4</v>
      </c>
      <c r="F70" s="1"/>
      <c r="G70" s="33"/>
      <c r="H70" s="33"/>
      <c r="I70" s="33"/>
      <c r="J70" s="33"/>
      <c r="K70" s="38"/>
      <c r="L70" s="38"/>
      <c r="M70" s="38"/>
      <c r="N70" s="38"/>
      <c r="O70" s="33"/>
      <c r="P70" s="33"/>
      <c r="Q70" s="33"/>
      <c r="R70" s="33"/>
      <c r="S70" s="56">
        <v>30</v>
      </c>
      <c r="T70" s="56" t="s">
        <v>177</v>
      </c>
      <c r="U70" s="56"/>
      <c r="V70" s="56">
        <v>6</v>
      </c>
      <c r="W70" s="33"/>
      <c r="X70" s="33"/>
      <c r="Y70" s="33"/>
      <c r="Z70" s="33"/>
      <c r="AA70" s="56"/>
      <c r="AB70" s="56"/>
      <c r="AC70" s="56"/>
      <c r="AD70" s="56"/>
      <c r="AE70" s="1"/>
      <c r="AF70" s="1"/>
      <c r="AG70" s="49"/>
      <c r="AH70" s="27"/>
      <c r="AI70" s="44">
        <v>90</v>
      </c>
      <c r="AJ70" s="44">
        <f t="shared" si="10"/>
        <v>150</v>
      </c>
      <c r="AK70" s="60">
        <f t="shared" ref="AK70:AK79" si="11">SUM(AH70,AD70,Z70,V70,R70,N70,J70)</f>
        <v>6</v>
      </c>
      <c r="AL70" s="5"/>
      <c r="AM70" s="5"/>
    </row>
    <row r="71" spans="1:39" s="12" customFormat="1" ht="35.25" customHeight="1" x14ac:dyDescent="0.35">
      <c r="A71" s="130">
        <v>52</v>
      </c>
      <c r="B71" s="53" t="s">
        <v>125</v>
      </c>
      <c r="C71" s="79" t="s">
        <v>203</v>
      </c>
      <c r="D71" s="1">
        <v>4</v>
      </c>
      <c r="E71" s="1">
        <v>4</v>
      </c>
      <c r="F71" s="1"/>
      <c r="G71" s="33"/>
      <c r="H71" s="33"/>
      <c r="I71" s="33"/>
      <c r="J71" s="33"/>
      <c r="K71" s="38"/>
      <c r="L71" s="38"/>
      <c r="M71" s="38"/>
      <c r="N71" s="38"/>
      <c r="O71" s="33"/>
      <c r="P71" s="33"/>
      <c r="Q71" s="33"/>
      <c r="R71" s="33"/>
      <c r="S71" s="113">
        <v>20</v>
      </c>
      <c r="T71" s="113" t="s">
        <v>172</v>
      </c>
      <c r="U71" s="113"/>
      <c r="V71" s="113">
        <v>3</v>
      </c>
      <c r="W71" s="33"/>
      <c r="X71" s="33"/>
      <c r="Y71" s="33"/>
      <c r="Z71" s="33"/>
      <c r="AA71" s="56"/>
      <c r="AB71" s="56"/>
      <c r="AC71" s="56"/>
      <c r="AD71" s="56"/>
      <c r="AE71" s="1"/>
      <c r="AF71" s="1"/>
      <c r="AG71" s="49"/>
      <c r="AH71" s="27"/>
      <c r="AI71" s="44">
        <v>50</v>
      </c>
      <c r="AJ71" s="44">
        <f t="shared" si="10"/>
        <v>75</v>
      </c>
      <c r="AK71" s="60">
        <f t="shared" si="11"/>
        <v>3</v>
      </c>
      <c r="AL71" s="5"/>
      <c r="AM71" s="5"/>
    </row>
    <row r="72" spans="1:39" s="12" customFormat="1" ht="35.25" customHeight="1" x14ac:dyDescent="0.35">
      <c r="A72" s="130">
        <v>53</v>
      </c>
      <c r="B72" s="53" t="s">
        <v>163</v>
      </c>
      <c r="C72" s="79" t="s">
        <v>164</v>
      </c>
      <c r="D72" s="1"/>
      <c r="E72" s="1">
        <v>4</v>
      </c>
      <c r="F72" s="1"/>
      <c r="G72" s="33"/>
      <c r="H72" s="33"/>
      <c r="I72" s="33"/>
      <c r="J72" s="33"/>
      <c r="K72" s="38"/>
      <c r="L72" s="38"/>
      <c r="M72" s="38"/>
      <c r="N72" s="38"/>
      <c r="O72" s="33"/>
      <c r="P72" s="33"/>
      <c r="Q72" s="33"/>
      <c r="R72" s="33"/>
      <c r="S72" s="113">
        <v>20</v>
      </c>
      <c r="T72" s="113" t="s">
        <v>174</v>
      </c>
      <c r="U72" s="113"/>
      <c r="V72" s="113">
        <v>3</v>
      </c>
      <c r="W72" s="33"/>
      <c r="X72" s="33"/>
      <c r="Y72" s="33"/>
      <c r="Z72" s="33"/>
      <c r="AA72" s="113"/>
      <c r="AB72" s="113"/>
      <c r="AC72" s="113"/>
      <c r="AD72" s="113"/>
      <c r="AE72" s="1"/>
      <c r="AF72" s="1"/>
      <c r="AG72" s="49"/>
      <c r="AH72" s="27"/>
      <c r="AI72" s="44">
        <v>50</v>
      </c>
      <c r="AJ72" s="44">
        <f t="shared" si="10"/>
        <v>75</v>
      </c>
      <c r="AK72" s="60">
        <f t="shared" si="11"/>
        <v>3</v>
      </c>
      <c r="AL72" s="5"/>
      <c r="AM72" s="5"/>
    </row>
    <row r="73" spans="1:39" ht="32.25" customHeight="1" x14ac:dyDescent="0.35">
      <c r="A73" s="130">
        <v>54</v>
      </c>
      <c r="B73" s="53" t="s">
        <v>51</v>
      </c>
      <c r="C73" s="79" t="s">
        <v>165</v>
      </c>
      <c r="D73" s="1">
        <v>5</v>
      </c>
      <c r="E73" s="1">
        <v>5</v>
      </c>
      <c r="F73" s="1"/>
      <c r="G73" s="33"/>
      <c r="H73" s="33"/>
      <c r="I73" s="33"/>
      <c r="J73" s="33"/>
      <c r="K73" s="38"/>
      <c r="L73" s="38"/>
      <c r="M73" s="38"/>
      <c r="N73" s="38"/>
      <c r="O73" s="88"/>
      <c r="P73" s="88"/>
      <c r="Q73" s="88"/>
      <c r="R73" s="88"/>
      <c r="S73" s="87"/>
      <c r="T73" s="87"/>
      <c r="U73" s="87"/>
      <c r="V73" s="87"/>
      <c r="W73" s="33">
        <v>30</v>
      </c>
      <c r="X73" s="33" t="s">
        <v>177</v>
      </c>
      <c r="Y73" s="33"/>
      <c r="Z73" s="33">
        <v>6</v>
      </c>
      <c r="AA73" s="95"/>
      <c r="AB73" s="95"/>
      <c r="AC73" s="95"/>
      <c r="AD73" s="95"/>
      <c r="AE73" s="1"/>
      <c r="AF73" s="1"/>
      <c r="AG73" s="49"/>
      <c r="AH73" s="27"/>
      <c r="AI73" s="44">
        <v>90</v>
      </c>
      <c r="AJ73" s="44">
        <f t="shared" si="10"/>
        <v>150</v>
      </c>
      <c r="AK73" s="60">
        <f t="shared" si="11"/>
        <v>6</v>
      </c>
    </row>
    <row r="74" spans="1:39" s="12" customFormat="1" ht="51.75" customHeight="1" x14ac:dyDescent="0.35">
      <c r="A74" s="130">
        <v>55</v>
      </c>
      <c r="B74" s="53" t="s">
        <v>118</v>
      </c>
      <c r="C74" s="80" t="s">
        <v>166</v>
      </c>
      <c r="D74" s="39">
        <v>5</v>
      </c>
      <c r="E74" s="39">
        <v>5</v>
      </c>
      <c r="F74" s="39"/>
      <c r="G74" s="33"/>
      <c r="H74" s="33"/>
      <c r="I74" s="33"/>
      <c r="J74" s="33"/>
      <c r="K74" s="38"/>
      <c r="L74" s="38"/>
      <c r="M74" s="38"/>
      <c r="N74" s="38"/>
      <c r="O74" s="33"/>
      <c r="P74" s="33"/>
      <c r="Q74" s="33"/>
      <c r="R74" s="33"/>
      <c r="S74" s="56"/>
      <c r="T74" s="56"/>
      <c r="U74" s="56"/>
      <c r="V74" s="56"/>
      <c r="W74" s="33">
        <v>20</v>
      </c>
      <c r="X74" s="33" t="s">
        <v>178</v>
      </c>
      <c r="Y74" s="86">
        <v>10</v>
      </c>
      <c r="Z74" s="33">
        <v>6</v>
      </c>
      <c r="AA74" s="56"/>
      <c r="AB74" s="56"/>
      <c r="AC74" s="56"/>
      <c r="AD74" s="56"/>
      <c r="AE74" s="1"/>
      <c r="AF74" s="1"/>
      <c r="AG74" s="49"/>
      <c r="AH74" s="27"/>
      <c r="AI74" s="44">
        <v>90</v>
      </c>
      <c r="AJ74" s="44">
        <f t="shared" si="10"/>
        <v>150</v>
      </c>
      <c r="AK74" s="44">
        <f t="shared" si="11"/>
        <v>6</v>
      </c>
      <c r="AL74" s="5"/>
      <c r="AM74" s="5"/>
    </row>
    <row r="75" spans="1:39" s="12" customFormat="1" ht="35.25" customHeight="1" x14ac:dyDescent="0.35">
      <c r="A75" s="130">
        <v>56</v>
      </c>
      <c r="B75" s="53" t="s">
        <v>57</v>
      </c>
      <c r="C75" s="79" t="s">
        <v>167</v>
      </c>
      <c r="D75" s="1">
        <v>6</v>
      </c>
      <c r="E75" s="1">
        <v>6</v>
      </c>
      <c r="F75" s="1"/>
      <c r="G75" s="33"/>
      <c r="H75" s="33"/>
      <c r="I75" s="33"/>
      <c r="J75" s="33"/>
      <c r="K75" s="38"/>
      <c r="L75" s="38"/>
      <c r="M75" s="38"/>
      <c r="N75" s="38"/>
      <c r="O75" s="33"/>
      <c r="P75" s="33"/>
      <c r="Q75" s="33"/>
      <c r="R75" s="33"/>
      <c r="S75" s="56"/>
      <c r="T75" s="56"/>
      <c r="U75" s="56"/>
      <c r="V75" s="56"/>
      <c r="W75" s="33"/>
      <c r="X75" s="33"/>
      <c r="Y75" s="33"/>
      <c r="Z75" s="33"/>
      <c r="AA75" s="95">
        <v>30</v>
      </c>
      <c r="AB75" s="95" t="s">
        <v>178</v>
      </c>
      <c r="AC75" s="95"/>
      <c r="AD75" s="95">
        <v>6</v>
      </c>
      <c r="AE75" s="1"/>
      <c r="AF75" s="1"/>
      <c r="AG75" s="49"/>
      <c r="AH75" s="27"/>
      <c r="AI75" s="44">
        <v>90</v>
      </c>
      <c r="AJ75" s="44">
        <f>AK75*25</f>
        <v>150</v>
      </c>
      <c r="AK75" s="44">
        <f>SUM(AH75,AD75,Z75,V75,R75,N75,J75)</f>
        <v>6</v>
      </c>
      <c r="AL75" s="5"/>
      <c r="AM75" s="5"/>
    </row>
    <row r="76" spans="1:39" s="12" customFormat="1" ht="35.25" customHeight="1" x14ac:dyDescent="0.35">
      <c r="A76" s="130">
        <v>57</v>
      </c>
      <c r="B76" s="53" t="s">
        <v>61</v>
      </c>
      <c r="C76" s="79" t="s">
        <v>168</v>
      </c>
      <c r="D76" s="1">
        <v>6</v>
      </c>
      <c r="E76" s="1">
        <v>6</v>
      </c>
      <c r="F76" s="1"/>
      <c r="G76" s="33"/>
      <c r="H76" s="33"/>
      <c r="I76" s="33"/>
      <c r="J76" s="33"/>
      <c r="K76" s="38"/>
      <c r="L76" s="38"/>
      <c r="M76" s="38"/>
      <c r="N76" s="38"/>
      <c r="O76" s="33"/>
      <c r="P76" s="33"/>
      <c r="Q76" s="33"/>
      <c r="R76" s="33"/>
      <c r="S76" s="56"/>
      <c r="T76" s="56"/>
      <c r="U76" s="56"/>
      <c r="V76" s="56"/>
      <c r="W76" s="33"/>
      <c r="X76" s="33"/>
      <c r="Y76" s="33"/>
      <c r="Z76" s="33"/>
      <c r="AA76" s="56">
        <v>30</v>
      </c>
      <c r="AB76" s="56" t="s">
        <v>177</v>
      </c>
      <c r="AC76" s="56"/>
      <c r="AD76" s="56">
        <v>6</v>
      </c>
      <c r="AE76" s="1"/>
      <c r="AF76" s="1"/>
      <c r="AG76" s="49"/>
      <c r="AH76" s="27"/>
      <c r="AI76" s="44">
        <v>90</v>
      </c>
      <c r="AJ76" s="44">
        <f t="shared" si="10"/>
        <v>150</v>
      </c>
      <c r="AK76" s="60">
        <f t="shared" si="11"/>
        <v>6</v>
      </c>
      <c r="AL76" s="5"/>
      <c r="AM76" s="5"/>
    </row>
    <row r="77" spans="1:39" s="12" customFormat="1" ht="35.25" customHeight="1" x14ac:dyDescent="0.35">
      <c r="A77" s="130">
        <v>58</v>
      </c>
      <c r="B77" s="53" t="s">
        <v>58</v>
      </c>
      <c r="C77" s="79" t="s">
        <v>169</v>
      </c>
      <c r="D77" s="1">
        <v>6</v>
      </c>
      <c r="E77" s="1">
        <v>6</v>
      </c>
      <c r="F77" s="1"/>
      <c r="G77" s="33"/>
      <c r="H77" s="33"/>
      <c r="I77" s="33"/>
      <c r="J77" s="33"/>
      <c r="K77" s="38"/>
      <c r="L77" s="38"/>
      <c r="M77" s="38"/>
      <c r="N77" s="38"/>
      <c r="O77" s="33"/>
      <c r="P77" s="33"/>
      <c r="Q77" s="33"/>
      <c r="R77" s="33"/>
      <c r="S77" s="56"/>
      <c r="T77" s="56"/>
      <c r="U77" s="56"/>
      <c r="V77" s="56"/>
      <c r="W77" s="33"/>
      <c r="X77" s="33"/>
      <c r="Y77" s="33"/>
      <c r="Z77" s="33"/>
      <c r="AA77" s="56">
        <v>30</v>
      </c>
      <c r="AB77" s="56" t="s">
        <v>178</v>
      </c>
      <c r="AC77" s="43"/>
      <c r="AD77" s="56">
        <v>6</v>
      </c>
      <c r="AE77" s="1"/>
      <c r="AF77" s="1"/>
      <c r="AG77" s="49"/>
      <c r="AH77" s="27"/>
      <c r="AI77" s="44">
        <v>90</v>
      </c>
      <c r="AJ77" s="44">
        <f t="shared" si="10"/>
        <v>150</v>
      </c>
      <c r="AK77" s="60">
        <f t="shared" si="11"/>
        <v>6</v>
      </c>
      <c r="AL77" s="5"/>
      <c r="AM77" s="5"/>
    </row>
    <row r="78" spans="1:39" s="12" customFormat="1" ht="35.25" customHeight="1" x14ac:dyDescent="0.35">
      <c r="A78" s="130">
        <v>59</v>
      </c>
      <c r="B78" s="53" t="s">
        <v>65</v>
      </c>
      <c r="C78" s="80" t="s">
        <v>170</v>
      </c>
      <c r="D78" s="39">
        <v>7</v>
      </c>
      <c r="E78" s="39">
        <v>7</v>
      </c>
      <c r="F78" s="39"/>
      <c r="G78" s="33"/>
      <c r="H78" s="33"/>
      <c r="I78" s="33"/>
      <c r="J78" s="33"/>
      <c r="K78" s="38"/>
      <c r="L78" s="38"/>
      <c r="M78" s="38"/>
      <c r="N78" s="38"/>
      <c r="O78" s="33"/>
      <c r="P78" s="33"/>
      <c r="Q78" s="33"/>
      <c r="R78" s="33"/>
      <c r="S78" s="56"/>
      <c r="T78" s="56"/>
      <c r="U78" s="56"/>
      <c r="V78" s="56"/>
      <c r="W78" s="33"/>
      <c r="X78" s="33"/>
      <c r="Y78" s="33"/>
      <c r="Z78" s="33"/>
      <c r="AA78" s="56"/>
      <c r="AB78" s="56"/>
      <c r="AC78" s="56"/>
      <c r="AD78" s="56"/>
      <c r="AE78" s="1">
        <v>30</v>
      </c>
      <c r="AF78" s="1" t="s">
        <v>178</v>
      </c>
      <c r="AG78" s="49"/>
      <c r="AH78" s="27">
        <v>6</v>
      </c>
      <c r="AI78" s="44">
        <v>90</v>
      </c>
      <c r="AJ78" s="44">
        <f t="shared" si="10"/>
        <v>150</v>
      </c>
      <c r="AK78" s="60">
        <f t="shared" si="11"/>
        <v>6</v>
      </c>
      <c r="AL78" s="5"/>
      <c r="AM78" s="5"/>
    </row>
    <row r="79" spans="1:39" ht="32.25" customHeight="1" x14ac:dyDescent="0.35">
      <c r="A79" s="130">
        <v>60</v>
      </c>
      <c r="B79" s="53" t="s">
        <v>126</v>
      </c>
      <c r="C79" s="79" t="s">
        <v>204</v>
      </c>
      <c r="D79" s="1">
        <v>7</v>
      </c>
      <c r="E79" s="1">
        <v>7</v>
      </c>
      <c r="F79" s="1"/>
      <c r="G79" s="33"/>
      <c r="H79" s="33"/>
      <c r="I79" s="33"/>
      <c r="J79" s="33"/>
      <c r="K79" s="38"/>
      <c r="L79" s="38"/>
      <c r="M79" s="38"/>
      <c r="N79" s="38"/>
      <c r="O79" s="33"/>
      <c r="P79" s="33"/>
      <c r="Q79" s="33"/>
      <c r="R79" s="33"/>
      <c r="S79" s="56"/>
      <c r="T79" s="56"/>
      <c r="U79" s="56"/>
      <c r="V79" s="56"/>
      <c r="W79" s="33"/>
      <c r="X79" s="33"/>
      <c r="Y79" s="33"/>
      <c r="Z79" s="33"/>
      <c r="AA79" s="56"/>
      <c r="AB79" s="56"/>
      <c r="AC79" s="56"/>
      <c r="AD79" s="56"/>
      <c r="AE79" s="1">
        <v>30</v>
      </c>
      <c r="AF79" s="1" t="s">
        <v>177</v>
      </c>
      <c r="AG79" s="49"/>
      <c r="AH79" s="27">
        <v>6</v>
      </c>
      <c r="AI79" s="44">
        <v>90</v>
      </c>
      <c r="AJ79" s="44">
        <f t="shared" si="10"/>
        <v>150</v>
      </c>
      <c r="AK79" s="60">
        <f t="shared" si="11"/>
        <v>6</v>
      </c>
    </row>
    <row r="80" spans="1:39" s="12" customFormat="1" ht="35.25" customHeight="1" x14ac:dyDescent="0.35">
      <c r="A80" s="130">
        <v>61</v>
      </c>
      <c r="B80" s="53" t="s">
        <v>54</v>
      </c>
      <c r="C80" s="79" t="s">
        <v>171</v>
      </c>
      <c r="D80" s="1">
        <v>7</v>
      </c>
      <c r="E80" s="1">
        <v>7</v>
      </c>
      <c r="F80" s="1"/>
      <c r="G80" s="33"/>
      <c r="H80" s="33"/>
      <c r="I80" s="33"/>
      <c r="J80" s="33"/>
      <c r="K80" s="38"/>
      <c r="L80" s="38"/>
      <c r="M80" s="38"/>
      <c r="N80" s="38"/>
      <c r="O80" s="33"/>
      <c r="P80" s="33"/>
      <c r="Q80" s="33"/>
      <c r="R80" s="33"/>
      <c r="S80" s="95"/>
      <c r="T80" s="95"/>
      <c r="U80" s="95"/>
      <c r="V80" s="95"/>
      <c r="W80" s="88"/>
      <c r="X80" s="88"/>
      <c r="Y80" s="88"/>
      <c r="Z80" s="88"/>
      <c r="AA80" s="87"/>
      <c r="AB80" s="87"/>
      <c r="AC80" s="87"/>
      <c r="AD80" s="87"/>
      <c r="AE80" s="1">
        <v>30</v>
      </c>
      <c r="AF80" s="1" t="s">
        <v>177</v>
      </c>
      <c r="AG80" s="49"/>
      <c r="AH80" s="27">
        <v>6</v>
      </c>
      <c r="AI80" s="44">
        <v>90</v>
      </c>
      <c r="AJ80" s="44">
        <f>AK80*25</f>
        <v>150</v>
      </c>
      <c r="AK80" s="60">
        <f>SUM(AH80,AD80,Z80,V80,R80,N80,J80)</f>
        <v>6</v>
      </c>
      <c r="AL80" s="5"/>
      <c r="AM80" s="5"/>
    </row>
    <row r="81" spans="1:39" s="12" customFormat="1" ht="35.25" customHeight="1" x14ac:dyDescent="0.35">
      <c r="A81" s="44"/>
      <c r="B81" s="48" t="s">
        <v>11</v>
      </c>
      <c r="C81" s="57"/>
      <c r="D81" s="47"/>
      <c r="E81" s="47"/>
      <c r="F81" s="39"/>
      <c r="G81" s="56">
        <f t="shared" ref="G81:N81" si="12">SUM(G79:G79)</f>
        <v>0</v>
      </c>
      <c r="H81" s="74">
        <f t="shared" si="12"/>
        <v>0</v>
      </c>
      <c r="I81" s="74">
        <f t="shared" si="12"/>
        <v>0</v>
      </c>
      <c r="J81" s="74">
        <f t="shared" si="12"/>
        <v>0</v>
      </c>
      <c r="K81" s="74">
        <f t="shared" si="12"/>
        <v>0</v>
      </c>
      <c r="L81" s="74">
        <f t="shared" si="12"/>
        <v>0</v>
      </c>
      <c r="M81" s="74">
        <f t="shared" si="12"/>
        <v>0</v>
      </c>
      <c r="N81" s="74">
        <f t="shared" si="12"/>
        <v>0</v>
      </c>
      <c r="O81" s="74">
        <f t="shared" ref="O81:AK81" si="13">SUM(O69:O80)</f>
        <v>30</v>
      </c>
      <c r="P81" s="89">
        <f t="shared" si="13"/>
        <v>0</v>
      </c>
      <c r="Q81" s="89">
        <f t="shared" si="13"/>
        <v>0</v>
      </c>
      <c r="R81" s="89">
        <f t="shared" si="13"/>
        <v>6</v>
      </c>
      <c r="S81" s="89">
        <f t="shared" si="13"/>
        <v>70</v>
      </c>
      <c r="T81" s="89">
        <f t="shared" si="13"/>
        <v>0</v>
      </c>
      <c r="U81" s="89">
        <f t="shared" si="13"/>
        <v>0</v>
      </c>
      <c r="V81" s="89">
        <f t="shared" si="13"/>
        <v>12</v>
      </c>
      <c r="W81" s="89">
        <f t="shared" si="13"/>
        <v>50</v>
      </c>
      <c r="X81" s="89">
        <f t="shared" si="13"/>
        <v>0</v>
      </c>
      <c r="Y81" s="89">
        <f t="shared" si="13"/>
        <v>10</v>
      </c>
      <c r="Z81" s="89">
        <f t="shared" si="13"/>
        <v>12</v>
      </c>
      <c r="AA81" s="89">
        <f t="shared" si="13"/>
        <v>90</v>
      </c>
      <c r="AB81" s="89">
        <f t="shared" si="13"/>
        <v>0</v>
      </c>
      <c r="AC81" s="89">
        <f t="shared" si="13"/>
        <v>0</v>
      </c>
      <c r="AD81" s="89">
        <f t="shared" si="13"/>
        <v>18</v>
      </c>
      <c r="AE81" s="89">
        <f t="shared" si="13"/>
        <v>90</v>
      </c>
      <c r="AF81" s="89">
        <f t="shared" si="13"/>
        <v>0</v>
      </c>
      <c r="AG81" s="89">
        <f t="shared" si="13"/>
        <v>0</v>
      </c>
      <c r="AH81" s="89">
        <f t="shared" si="13"/>
        <v>18</v>
      </c>
      <c r="AI81" s="132">
        <f t="shared" si="13"/>
        <v>1000</v>
      </c>
      <c r="AJ81" s="44">
        <f t="shared" si="13"/>
        <v>1650</v>
      </c>
      <c r="AK81" s="60">
        <f t="shared" si="13"/>
        <v>66</v>
      </c>
      <c r="AL81" s="5"/>
      <c r="AM81" s="5"/>
    </row>
    <row r="82" spans="1:39" s="12" customFormat="1" ht="30.75" customHeight="1" x14ac:dyDescent="0.35">
      <c r="A82" s="169" t="s">
        <v>31</v>
      </c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1"/>
      <c r="AL82" s="5"/>
      <c r="AM82" s="5"/>
    </row>
    <row r="83" spans="1:39" ht="32.25" customHeight="1" x14ac:dyDescent="0.35">
      <c r="A83" s="130">
        <v>62</v>
      </c>
      <c r="B83" s="42" t="s">
        <v>71</v>
      </c>
      <c r="C83" s="78" t="s">
        <v>187</v>
      </c>
      <c r="D83" s="33"/>
      <c r="E83" s="33">
        <v>6</v>
      </c>
      <c r="F83" s="33" t="s">
        <v>137</v>
      </c>
      <c r="G83" s="35"/>
      <c r="H83" s="35"/>
      <c r="I83" s="35"/>
      <c r="J83" s="35"/>
      <c r="K83" s="35"/>
      <c r="L83" s="33"/>
      <c r="M83" s="33"/>
      <c r="N83" s="33"/>
      <c r="O83" s="35"/>
      <c r="P83" s="33">
        <v>225</v>
      </c>
      <c r="Q83" s="35"/>
      <c r="R83" s="35">
        <v>8</v>
      </c>
      <c r="S83" s="35"/>
      <c r="T83" s="33">
        <v>150</v>
      </c>
      <c r="U83" s="35"/>
      <c r="V83" s="33">
        <v>5</v>
      </c>
      <c r="W83" s="33"/>
      <c r="X83" s="33">
        <v>285</v>
      </c>
      <c r="Y83" s="33"/>
      <c r="Z83" s="33">
        <v>10</v>
      </c>
      <c r="AA83" s="35"/>
      <c r="AB83" s="33">
        <v>90</v>
      </c>
      <c r="AC83" s="35"/>
      <c r="AD83" s="33">
        <v>3</v>
      </c>
      <c r="AE83" s="33"/>
      <c r="AF83" s="33"/>
      <c r="AG83" s="50"/>
      <c r="AH83" s="50"/>
      <c r="AI83" s="50">
        <f>SUM(AE83:AG83,AA83:AC83,W83:Y83,S83:U83,O83:Q83,K83:M83,G83:I83)</f>
        <v>750</v>
      </c>
      <c r="AJ83" s="50">
        <v>780</v>
      </c>
      <c r="AK83" s="50">
        <f>SUM(AH83,AD83,Z83,V83,R83,N83,J83)</f>
        <v>26</v>
      </c>
    </row>
    <row r="84" spans="1:39" ht="32.25" customHeight="1" x14ac:dyDescent="0.35">
      <c r="A84" s="167" t="s">
        <v>11</v>
      </c>
      <c r="B84" s="168"/>
      <c r="C84" s="39"/>
      <c r="D84" s="39"/>
      <c r="E84" s="39"/>
      <c r="F84" s="39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1"/>
      <c r="AH84" s="51"/>
      <c r="AI84" s="133">
        <v>750</v>
      </c>
      <c r="AJ84" s="51">
        <v>780</v>
      </c>
      <c r="AK84" s="51"/>
    </row>
    <row r="85" spans="1:39" ht="32.25" customHeight="1" x14ac:dyDescent="0.35">
      <c r="A85" s="45"/>
      <c r="B85" s="46" t="s">
        <v>32</v>
      </c>
      <c r="C85" s="39"/>
      <c r="D85" s="39"/>
      <c r="E85" s="39"/>
      <c r="F85" s="39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55"/>
      <c r="AH85" s="55"/>
      <c r="AI85" s="55"/>
      <c r="AJ85" s="55">
        <f>SUM(AJ67,AJ53,AJ22)</f>
        <v>4605</v>
      </c>
      <c r="AK85" s="66">
        <f>SUM(AK22,AK53,AK67,AK83)</f>
        <v>210</v>
      </c>
    </row>
    <row r="86" spans="1:39" ht="32.25" customHeight="1" x14ac:dyDescent="0.35">
      <c r="A86" s="172" t="s">
        <v>33</v>
      </c>
      <c r="B86" s="173"/>
      <c r="C86" s="1"/>
      <c r="D86" s="39"/>
      <c r="E86" s="39"/>
      <c r="F86" s="39"/>
      <c r="G86" s="40"/>
      <c r="H86" s="40"/>
      <c r="I86" s="40"/>
      <c r="J86" s="40">
        <f>SUM(J53,J22,J83)</f>
        <v>30</v>
      </c>
      <c r="K86" s="40"/>
      <c r="L86" s="40"/>
      <c r="M86" s="40"/>
      <c r="N86" s="40">
        <f>SUM(N53,N22,N83)</f>
        <v>30</v>
      </c>
      <c r="O86" s="40"/>
      <c r="P86" s="40"/>
      <c r="Q86" s="40"/>
      <c r="R86" s="40">
        <f>SUM(R83,R67,R53,R22)</f>
        <v>30</v>
      </c>
      <c r="S86" s="40"/>
      <c r="T86" s="40"/>
      <c r="U86" s="40"/>
      <c r="V86" s="40">
        <f>SUM(V67,V53,V22,V83)</f>
        <v>30</v>
      </c>
      <c r="W86" s="40"/>
      <c r="X86" s="40"/>
      <c r="Y86" s="40"/>
      <c r="Z86" s="40">
        <f>SUM(Z83,Z67,Z53,Z22)</f>
        <v>30</v>
      </c>
      <c r="AA86" s="40"/>
      <c r="AB86" s="40"/>
      <c r="AC86" s="40"/>
      <c r="AD86" s="40">
        <f>SUM(AD83,AD67,AD53,AD22)</f>
        <v>30</v>
      </c>
      <c r="AE86" s="40"/>
      <c r="AF86" s="40"/>
      <c r="AG86" s="40"/>
      <c r="AH86" s="40">
        <f>SUM(AH83,AH67,AH53,AH22)</f>
        <v>30</v>
      </c>
      <c r="AI86" s="40">
        <f>SUM(AI84,AI67,AI53,AI22)</f>
        <v>3515</v>
      </c>
      <c r="AJ86" s="54">
        <f>SUM(AJ85,AI84)</f>
        <v>5355</v>
      </c>
      <c r="AK86" s="54">
        <f>SUM(J86,N86,R86,V86,Z86,AD86,AH86)</f>
        <v>210</v>
      </c>
    </row>
    <row r="87" spans="1:39" ht="32.25" customHeight="1" x14ac:dyDescent="0.35">
      <c r="A87" s="174" t="s">
        <v>34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</row>
    <row r="88" spans="1:39" ht="32.25" customHeight="1" x14ac:dyDescent="0.35">
      <c r="A88" s="27">
        <v>63</v>
      </c>
      <c r="B88" s="9" t="s">
        <v>35</v>
      </c>
      <c r="C88" s="77" t="s">
        <v>105</v>
      </c>
      <c r="D88" s="1"/>
      <c r="E88" s="1">
        <v>1.2</v>
      </c>
      <c r="F88" s="1"/>
      <c r="G88" s="33"/>
      <c r="H88" s="33">
        <v>30</v>
      </c>
      <c r="I88" s="33"/>
      <c r="J88" s="33"/>
      <c r="K88" s="70"/>
      <c r="L88" s="70">
        <v>30</v>
      </c>
      <c r="M88" s="70"/>
      <c r="N88" s="71"/>
      <c r="O88" s="33"/>
      <c r="P88" s="33"/>
      <c r="Q88" s="33"/>
      <c r="R88" s="33"/>
      <c r="S88" s="70"/>
      <c r="T88" s="70"/>
      <c r="U88" s="70"/>
      <c r="V88" s="70"/>
      <c r="W88" s="33"/>
      <c r="X88" s="33"/>
      <c r="Y88" s="33"/>
      <c r="Z88" s="33"/>
      <c r="AA88" s="70"/>
      <c r="AB88" s="70"/>
      <c r="AC88" s="70"/>
      <c r="AD88" s="70"/>
      <c r="AE88" s="39"/>
      <c r="AF88" s="39"/>
      <c r="AG88" s="39"/>
      <c r="AH88" s="39"/>
      <c r="AI88" s="70">
        <v>60</v>
      </c>
      <c r="AJ88" s="70">
        <v>0</v>
      </c>
      <c r="AK88" s="70">
        <f>SUM(J88,N88,R88,V88,Z88,AD88,AH88)</f>
        <v>0</v>
      </c>
    </row>
    <row r="89" spans="1:39" ht="32.25" customHeight="1" x14ac:dyDescent="0.35">
      <c r="A89" s="27">
        <v>64</v>
      </c>
      <c r="B89" s="9" t="s">
        <v>70</v>
      </c>
      <c r="C89" s="77" t="s">
        <v>106</v>
      </c>
      <c r="D89" s="1"/>
      <c r="E89" s="1"/>
      <c r="F89" s="1">
        <v>1</v>
      </c>
      <c r="G89" s="33"/>
      <c r="H89" s="33">
        <v>4</v>
      </c>
      <c r="I89" s="33"/>
      <c r="J89" s="33"/>
      <c r="K89" s="70"/>
      <c r="L89" s="70"/>
      <c r="M89" s="70"/>
      <c r="N89" s="71"/>
      <c r="O89" s="33"/>
      <c r="P89" s="33"/>
      <c r="Q89" s="33"/>
      <c r="R89" s="33"/>
      <c r="S89" s="70"/>
      <c r="T89" s="70"/>
      <c r="U89" s="70"/>
      <c r="V89" s="70"/>
      <c r="W89" s="33"/>
      <c r="X89" s="33"/>
      <c r="Y89" s="33"/>
      <c r="Z89" s="33"/>
      <c r="AA89" s="70"/>
      <c r="AB89" s="70"/>
      <c r="AC89" s="70"/>
      <c r="AD89" s="70"/>
      <c r="AE89" s="39"/>
      <c r="AF89" s="39"/>
      <c r="AG89" s="39"/>
      <c r="AH89" s="39"/>
      <c r="AI89" s="70">
        <f>SUM(G89:I89,K89:M89,O89:Q89,S89:U89,W89:Y89,AA89:AC89,AE89:AG89)</f>
        <v>4</v>
      </c>
      <c r="AJ89" s="70">
        <v>0</v>
      </c>
      <c r="AK89" s="70">
        <f>SUM(J89,N89,R89,V89,Z89,AD89,AH89)</f>
        <v>0</v>
      </c>
    </row>
    <row r="90" spans="1:39" ht="32.25" customHeight="1" x14ac:dyDescent="0.35">
      <c r="A90" s="27">
        <v>65</v>
      </c>
      <c r="B90" s="9" t="s">
        <v>119</v>
      </c>
      <c r="C90" s="77" t="s">
        <v>107</v>
      </c>
      <c r="D90" s="1"/>
      <c r="E90" s="1"/>
      <c r="F90" s="1">
        <v>1</v>
      </c>
      <c r="G90" s="33"/>
      <c r="H90" s="33">
        <v>2</v>
      </c>
      <c r="I90" s="33"/>
      <c r="J90" s="33"/>
      <c r="K90" s="92"/>
      <c r="L90" s="92"/>
      <c r="M90" s="92"/>
      <c r="N90" s="93"/>
      <c r="O90" s="33"/>
      <c r="P90" s="33"/>
      <c r="Q90" s="33"/>
      <c r="R90" s="33"/>
      <c r="S90" s="92"/>
      <c r="T90" s="92"/>
      <c r="U90" s="92"/>
      <c r="V90" s="92"/>
      <c r="W90" s="33"/>
      <c r="X90" s="33"/>
      <c r="Y90" s="33"/>
      <c r="Z90" s="33"/>
      <c r="AA90" s="92"/>
      <c r="AB90" s="92"/>
      <c r="AC90" s="92"/>
      <c r="AD90" s="92"/>
      <c r="AE90" s="39"/>
      <c r="AF90" s="39"/>
      <c r="AG90" s="39"/>
      <c r="AH90" s="39"/>
      <c r="AI90" s="92">
        <v>2</v>
      </c>
      <c r="AJ90" s="92">
        <v>0</v>
      </c>
      <c r="AK90" s="92">
        <v>0</v>
      </c>
    </row>
    <row r="91" spans="1:39" s="12" customFormat="1" ht="35.25" customHeight="1" x14ac:dyDescent="0.35">
      <c r="A91" s="44"/>
      <c r="B91" s="48" t="s">
        <v>11</v>
      </c>
      <c r="C91" s="57"/>
      <c r="D91" s="47"/>
      <c r="E91" s="47"/>
      <c r="F91" s="39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132">
        <f>SUM(AI88:AI90)</f>
        <v>66</v>
      </c>
      <c r="AJ91" s="44">
        <f>SUM(AJ88:AJ90)</f>
        <v>0</v>
      </c>
      <c r="AK91" s="44">
        <f>SUM(AK88:AK90)</f>
        <v>0</v>
      </c>
      <c r="AL91" s="5"/>
      <c r="AM91" s="5"/>
    </row>
    <row r="92" spans="1:39" s="22" customFormat="1" ht="32.25" customHeight="1" x14ac:dyDescent="0.35">
      <c r="A92" s="177"/>
      <c r="B92" s="177"/>
      <c r="C92" s="14"/>
      <c r="D92" s="14"/>
      <c r="E92" s="14"/>
      <c r="F92" s="14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14"/>
      <c r="AF92" s="175" t="s">
        <v>188</v>
      </c>
      <c r="AG92" s="175"/>
      <c r="AH92" s="175"/>
      <c r="AI92" s="129">
        <f>AI86+AI91</f>
        <v>3581</v>
      </c>
    </row>
    <row r="93" spans="1:39" ht="32.25" customHeight="1" x14ac:dyDescent="0.35">
      <c r="A93" s="72"/>
      <c r="B93" s="73"/>
      <c r="C93" s="179" t="s">
        <v>200</v>
      </c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73"/>
      <c r="AF93" s="73"/>
      <c r="AG93" s="73"/>
      <c r="AH93" s="73"/>
      <c r="AI93" s="73"/>
      <c r="AJ93" s="73"/>
      <c r="AK93" s="73"/>
    </row>
    <row r="94" spans="1:39" ht="200.25" customHeight="1" x14ac:dyDescent="0.35">
      <c r="A94" s="176" t="s">
        <v>191</v>
      </c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</row>
    <row r="95" spans="1:39" ht="32.25" customHeight="1" x14ac:dyDescent="0.35">
      <c r="A95" s="12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</row>
    <row r="96" spans="1:39" ht="32.25" customHeight="1" x14ac:dyDescent="0.35">
      <c r="A96" s="12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</row>
    <row r="97" spans="1:37" ht="32.25" customHeight="1" x14ac:dyDescent="0.35">
      <c r="A97" s="1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7" ht="32.25" customHeight="1" x14ac:dyDescent="0.35">
      <c r="A98" s="12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</row>
    <row r="99" spans="1:37" ht="54.75" customHeight="1" x14ac:dyDescent="0.35">
      <c r="A99" s="15"/>
      <c r="B99" s="16"/>
      <c r="C99" s="17"/>
      <c r="D99" s="18"/>
      <c r="E99" s="19"/>
      <c r="F99" s="18"/>
      <c r="G99" s="18"/>
      <c r="H99" s="18"/>
      <c r="I99" s="18"/>
      <c r="J99" s="18"/>
      <c r="K99" s="18"/>
      <c r="L99" s="18"/>
      <c r="M99" s="20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21"/>
      <c r="AG99" s="18"/>
      <c r="AH99" s="22"/>
      <c r="AI99" s="22"/>
      <c r="AJ99" s="22"/>
      <c r="AK99" s="22"/>
    </row>
    <row r="100" spans="1:37" ht="32.25" customHeight="1" x14ac:dyDescent="0.35"/>
    <row r="101" spans="1:37" ht="32.25" customHeight="1" x14ac:dyDescent="0.35"/>
    <row r="102" spans="1:37" ht="32.25" customHeight="1" x14ac:dyDescent="0.35"/>
    <row r="103" spans="1:37" ht="32.25" customHeight="1" x14ac:dyDescent="0.35"/>
    <row r="104" spans="1:37" ht="32.25" customHeight="1" x14ac:dyDescent="0.35"/>
    <row r="105" spans="1:37" ht="32.25" customHeight="1" x14ac:dyDescent="0.35"/>
    <row r="106" spans="1:37" ht="32.25" customHeight="1" x14ac:dyDescent="0.35"/>
    <row r="107" spans="1:37" ht="32.25" customHeight="1" x14ac:dyDescent="0.35"/>
    <row r="108" spans="1:37" ht="32.25" customHeight="1" x14ac:dyDescent="0.35"/>
    <row r="109" spans="1:37" ht="32.25" customHeight="1" x14ac:dyDescent="0.35"/>
    <row r="110" spans="1:37" ht="32.25" customHeight="1" x14ac:dyDescent="0.35"/>
    <row r="111" spans="1:37" ht="32.25" customHeight="1" x14ac:dyDescent="0.35"/>
    <row r="112" spans="1:37" ht="32.25" customHeight="1" x14ac:dyDescent="0.35"/>
    <row r="113" ht="32.25" customHeight="1" x14ac:dyDescent="0.35"/>
    <row r="114" ht="32.25" customHeight="1" x14ac:dyDescent="0.35"/>
    <row r="115" ht="32.25" customHeight="1" x14ac:dyDescent="0.35"/>
    <row r="116" ht="32.25" customHeight="1" x14ac:dyDescent="0.35"/>
    <row r="117" ht="32.25" customHeight="1" x14ac:dyDescent="0.35"/>
    <row r="118" ht="32.25" customHeight="1" x14ac:dyDescent="0.35"/>
    <row r="119" ht="32.25" customHeight="1" x14ac:dyDescent="0.35"/>
    <row r="120" ht="32.25" customHeight="1" x14ac:dyDescent="0.35"/>
    <row r="121" ht="32.25" customHeight="1" x14ac:dyDescent="0.35"/>
    <row r="122" ht="32.25" customHeight="1" x14ac:dyDescent="0.35"/>
    <row r="123" ht="32.25" customHeight="1" x14ac:dyDescent="0.35"/>
    <row r="124" ht="32.25" customHeight="1" x14ac:dyDescent="0.35"/>
    <row r="125" ht="32.25" customHeight="1" x14ac:dyDescent="0.35"/>
    <row r="126" ht="32.25" customHeight="1" x14ac:dyDescent="0.35"/>
    <row r="127" ht="32.25" customHeight="1" x14ac:dyDescent="0.35"/>
    <row r="128" ht="32.25" customHeight="1" x14ac:dyDescent="0.35"/>
    <row r="129" ht="32.25" customHeight="1" x14ac:dyDescent="0.35"/>
    <row r="130" ht="32.25" customHeight="1" x14ac:dyDescent="0.35"/>
    <row r="131" ht="32.25" customHeight="1" x14ac:dyDescent="0.35"/>
    <row r="132" ht="32.25" customHeight="1" x14ac:dyDescent="0.35"/>
    <row r="133" ht="32.25" customHeight="1" x14ac:dyDescent="0.35"/>
  </sheetData>
  <mergeCells count="51">
    <mergeCell ref="AI17:AI21"/>
    <mergeCell ref="AJ17:AJ21"/>
    <mergeCell ref="AK17:AK21"/>
    <mergeCell ref="C93:AD93"/>
    <mergeCell ref="B95:AG95"/>
    <mergeCell ref="A82:AK82"/>
    <mergeCell ref="A84:B84"/>
    <mergeCell ref="A23:AK23"/>
    <mergeCell ref="A22:B22"/>
    <mergeCell ref="A68:AK68"/>
    <mergeCell ref="E17:E21"/>
    <mergeCell ref="J17:J21"/>
    <mergeCell ref="H17:H21"/>
    <mergeCell ref="A17:A21"/>
    <mergeCell ref="B98:AG98"/>
    <mergeCell ref="A53:B53"/>
    <mergeCell ref="A54:AK54"/>
    <mergeCell ref="A67:B67"/>
    <mergeCell ref="A86:B86"/>
    <mergeCell ref="A87:AK87"/>
    <mergeCell ref="AF92:AH92"/>
    <mergeCell ref="A94:AK94"/>
    <mergeCell ref="A92:B92"/>
    <mergeCell ref="B96:AG96"/>
    <mergeCell ref="G6:N6"/>
    <mergeCell ref="G7:J7"/>
    <mergeCell ref="K7:N7"/>
    <mergeCell ref="B6:B8"/>
    <mergeCell ref="C6:C8"/>
    <mergeCell ref="D6:F7"/>
    <mergeCell ref="W6:AD6"/>
    <mergeCell ref="A9:AK9"/>
    <mergeCell ref="N12:N13"/>
    <mergeCell ref="G5:AK5"/>
    <mergeCell ref="A6:A8"/>
    <mergeCell ref="AA7:AD7"/>
    <mergeCell ref="AI6:AI8"/>
    <mergeCell ref="AE7:AH7"/>
    <mergeCell ref="W7:Z7"/>
    <mergeCell ref="O7:R7"/>
    <mergeCell ref="A5:F5"/>
    <mergeCell ref="O6:V6"/>
    <mergeCell ref="S7:V7"/>
    <mergeCell ref="AK6:AK8"/>
    <mergeCell ref="AE6:AH6"/>
    <mergeCell ref="AJ6:AJ8"/>
    <mergeCell ref="A1:AG1"/>
    <mergeCell ref="G2:T2"/>
    <mergeCell ref="B3:U3"/>
    <mergeCell ref="W3:AG3"/>
    <mergeCell ref="B4:AD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3"/>
  <sheetViews>
    <sheetView showGridLines="0" zoomScale="55" zoomScaleNormal="55" zoomScaleSheetLayoutView="40" workbookViewId="0">
      <selection activeCell="B49" sqref="B49"/>
    </sheetView>
  </sheetViews>
  <sheetFormatPr defaultRowHeight="23.25" x14ac:dyDescent="0.35"/>
  <cols>
    <col min="1" max="1" width="7.28515625" style="5" customWidth="1"/>
    <col min="2" max="2" width="68.28515625" style="6" customWidth="1"/>
    <col min="3" max="3" width="44.140625" style="3" bestFit="1" customWidth="1"/>
    <col min="4" max="4" width="7.5703125" style="13" customWidth="1"/>
    <col min="5" max="5" width="8.7109375" style="3" customWidth="1"/>
    <col min="6" max="6" width="9.85546875" style="3" bestFit="1" customWidth="1"/>
    <col min="7" max="7" width="7.5703125" style="3" customWidth="1"/>
    <col min="8" max="8" width="12" style="3" bestFit="1" customWidth="1"/>
    <col min="9" max="9" width="7.5703125" style="3" customWidth="1"/>
    <col min="10" max="10" width="9.5703125" style="3" customWidth="1"/>
    <col min="11" max="11" width="7.5703125" style="3" customWidth="1"/>
    <col min="12" max="12" width="12" style="3" bestFit="1" customWidth="1"/>
    <col min="13" max="13" width="7.28515625" style="3" customWidth="1"/>
    <col min="14" max="14" width="9.85546875" style="3" customWidth="1"/>
    <col min="15" max="15" width="7.5703125" style="3" customWidth="1"/>
    <col min="16" max="16" width="10.85546875" style="3" bestFit="1" customWidth="1"/>
    <col min="17" max="17" width="7.5703125" style="3" customWidth="1"/>
    <col min="18" max="18" width="9" style="3" customWidth="1"/>
    <col min="19" max="19" width="7.5703125" style="3" customWidth="1"/>
    <col min="20" max="20" width="10.85546875" style="3" bestFit="1" customWidth="1"/>
    <col min="21" max="21" width="7.42578125" style="3" customWidth="1"/>
    <col min="22" max="22" width="9.5703125" style="3" customWidth="1"/>
    <col min="23" max="23" width="7.7109375" style="3" customWidth="1"/>
    <col min="24" max="24" width="10.85546875" style="3" bestFit="1" customWidth="1"/>
    <col min="25" max="25" width="8.140625" style="3" customWidth="1"/>
    <col min="26" max="26" width="9.140625" style="3"/>
    <col min="27" max="27" width="8.140625" style="3" customWidth="1"/>
    <col min="28" max="28" width="10.85546875" style="3" bestFit="1" customWidth="1"/>
    <col min="29" max="29" width="7.5703125" style="3" customWidth="1"/>
    <col min="30" max="30" width="10" style="3" customWidth="1"/>
    <col min="31" max="31" width="11.85546875" style="3" customWidth="1"/>
    <col min="32" max="32" width="12" style="3" customWidth="1"/>
    <col min="33" max="33" width="12.140625" style="3" customWidth="1"/>
    <col min="34" max="34" width="14.85546875" style="5" customWidth="1"/>
    <col min="35" max="35" width="15" style="5" customWidth="1"/>
    <col min="36" max="36" width="16.85546875" style="5" customWidth="1"/>
    <col min="37" max="37" width="19.7109375" style="5" customWidth="1"/>
    <col min="38" max="16384" width="9.140625" style="5"/>
  </cols>
  <sheetData>
    <row r="1" spans="1:37" ht="39.75" customHeight="1" x14ac:dyDescent="0.5">
      <c r="A1" s="135" t="s">
        <v>198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</row>
    <row r="2" spans="1:37" ht="30.75" customHeight="1" x14ac:dyDescent="0.5">
      <c r="A2" s="24"/>
      <c r="B2" s="31" t="s">
        <v>129</v>
      </c>
      <c r="C2" s="28"/>
      <c r="D2" s="28"/>
      <c r="E2" s="28"/>
      <c r="F2" s="28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7" ht="42.75" customHeight="1" x14ac:dyDescent="0.5">
      <c r="A3" s="24"/>
      <c r="B3" s="138" t="s">
        <v>205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25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</row>
    <row r="4" spans="1:37" ht="24.75" customHeight="1" x14ac:dyDescent="0.35">
      <c r="B4" s="140" t="s">
        <v>74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</row>
    <row r="5" spans="1:37" ht="32.25" customHeight="1" x14ac:dyDescent="0.35">
      <c r="A5" s="160"/>
      <c r="B5" s="161"/>
      <c r="C5" s="161"/>
      <c r="D5" s="161"/>
      <c r="E5" s="161"/>
      <c r="F5" s="162"/>
      <c r="G5" s="146" t="s">
        <v>3</v>
      </c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8"/>
    </row>
    <row r="6" spans="1:37" ht="32.25" customHeight="1" x14ac:dyDescent="0.35">
      <c r="A6" s="149" t="s">
        <v>0</v>
      </c>
      <c r="B6" s="163" t="s">
        <v>4</v>
      </c>
      <c r="C6" s="154" t="s">
        <v>1</v>
      </c>
      <c r="D6" s="165" t="s">
        <v>28</v>
      </c>
      <c r="E6" s="165"/>
      <c r="F6" s="165"/>
      <c r="G6" s="141" t="s">
        <v>5</v>
      </c>
      <c r="H6" s="141"/>
      <c r="I6" s="141"/>
      <c r="J6" s="141"/>
      <c r="K6" s="141"/>
      <c r="L6" s="141"/>
      <c r="M6" s="141"/>
      <c r="N6" s="141"/>
      <c r="O6" s="141" t="s">
        <v>6</v>
      </c>
      <c r="P6" s="141"/>
      <c r="Q6" s="141"/>
      <c r="R6" s="141"/>
      <c r="S6" s="141"/>
      <c r="T6" s="141"/>
      <c r="U6" s="141"/>
      <c r="V6" s="141"/>
      <c r="W6" s="141" t="s">
        <v>7</v>
      </c>
      <c r="X6" s="141"/>
      <c r="Y6" s="141"/>
      <c r="Z6" s="141"/>
      <c r="AA6" s="141"/>
      <c r="AB6" s="141"/>
      <c r="AC6" s="141"/>
      <c r="AD6" s="141"/>
      <c r="AE6" s="151" t="s">
        <v>26</v>
      </c>
      <c r="AF6" s="152"/>
      <c r="AG6" s="152"/>
      <c r="AH6" s="153"/>
      <c r="AI6" s="154" t="s">
        <v>8</v>
      </c>
      <c r="AJ6" s="154" t="s">
        <v>23</v>
      </c>
      <c r="AK6" s="154" t="s">
        <v>9</v>
      </c>
    </row>
    <row r="7" spans="1:37" s="7" customFormat="1" ht="32.25" customHeight="1" x14ac:dyDescent="0.25">
      <c r="A7" s="149"/>
      <c r="B7" s="163"/>
      <c r="C7" s="155"/>
      <c r="D7" s="165"/>
      <c r="E7" s="165"/>
      <c r="F7" s="165"/>
      <c r="G7" s="157" t="s">
        <v>12</v>
      </c>
      <c r="H7" s="158"/>
      <c r="I7" s="158"/>
      <c r="J7" s="159"/>
      <c r="K7" s="151" t="s">
        <v>13</v>
      </c>
      <c r="L7" s="152"/>
      <c r="M7" s="152"/>
      <c r="N7" s="153"/>
      <c r="O7" s="157" t="s">
        <v>14</v>
      </c>
      <c r="P7" s="158"/>
      <c r="Q7" s="158"/>
      <c r="R7" s="159"/>
      <c r="S7" s="151" t="s">
        <v>15</v>
      </c>
      <c r="T7" s="152"/>
      <c r="U7" s="152"/>
      <c r="V7" s="153"/>
      <c r="W7" s="157" t="s">
        <v>16</v>
      </c>
      <c r="X7" s="158"/>
      <c r="Y7" s="158"/>
      <c r="Z7" s="159"/>
      <c r="AA7" s="151" t="s">
        <v>17</v>
      </c>
      <c r="AB7" s="152"/>
      <c r="AC7" s="152"/>
      <c r="AD7" s="153"/>
      <c r="AE7" s="151" t="s">
        <v>68</v>
      </c>
      <c r="AF7" s="152"/>
      <c r="AG7" s="152"/>
      <c r="AH7" s="153"/>
      <c r="AI7" s="155"/>
      <c r="AJ7" s="155"/>
      <c r="AK7" s="155"/>
    </row>
    <row r="8" spans="1:37" s="7" customFormat="1" ht="32.25" customHeight="1" thickBot="1" x14ac:dyDescent="0.3">
      <c r="A8" s="150"/>
      <c r="B8" s="164"/>
      <c r="C8" s="156"/>
      <c r="D8" s="8" t="s">
        <v>2</v>
      </c>
      <c r="E8" s="8" t="s">
        <v>19</v>
      </c>
      <c r="F8" s="8" t="s">
        <v>18</v>
      </c>
      <c r="G8" s="32" t="s">
        <v>20</v>
      </c>
      <c r="H8" s="32" t="s">
        <v>21</v>
      </c>
      <c r="I8" s="32" t="s">
        <v>22</v>
      </c>
      <c r="J8" s="32" t="s">
        <v>10</v>
      </c>
      <c r="K8" s="37" t="s">
        <v>20</v>
      </c>
      <c r="L8" s="37" t="s">
        <v>21</v>
      </c>
      <c r="M8" s="37" t="s">
        <v>22</v>
      </c>
      <c r="N8" s="37" t="s">
        <v>10</v>
      </c>
      <c r="O8" s="32" t="s">
        <v>20</v>
      </c>
      <c r="P8" s="32" t="s">
        <v>21</v>
      </c>
      <c r="Q8" s="32" t="s">
        <v>22</v>
      </c>
      <c r="R8" s="32" t="s">
        <v>10</v>
      </c>
      <c r="S8" s="37" t="s">
        <v>20</v>
      </c>
      <c r="T8" s="37" t="s">
        <v>21</v>
      </c>
      <c r="U8" s="37" t="s">
        <v>22</v>
      </c>
      <c r="V8" s="37" t="s">
        <v>10</v>
      </c>
      <c r="W8" s="32" t="s">
        <v>20</v>
      </c>
      <c r="X8" s="32" t="s">
        <v>21</v>
      </c>
      <c r="Y8" s="32" t="s">
        <v>22</v>
      </c>
      <c r="Z8" s="32" t="s">
        <v>10</v>
      </c>
      <c r="AA8" s="37" t="s">
        <v>20</v>
      </c>
      <c r="AB8" s="37" t="s">
        <v>21</v>
      </c>
      <c r="AC8" s="37" t="s">
        <v>22</v>
      </c>
      <c r="AD8" s="37" t="s">
        <v>10</v>
      </c>
      <c r="AE8" s="37" t="s">
        <v>20</v>
      </c>
      <c r="AF8" s="37" t="s">
        <v>21</v>
      </c>
      <c r="AG8" s="37" t="s">
        <v>22</v>
      </c>
      <c r="AH8" s="37" t="s">
        <v>10</v>
      </c>
      <c r="AI8" s="156"/>
      <c r="AJ8" s="156"/>
      <c r="AK8" s="156"/>
    </row>
    <row r="9" spans="1:37" ht="32.25" customHeight="1" x14ac:dyDescent="0.35">
      <c r="A9" s="142" t="s">
        <v>29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</row>
    <row r="10" spans="1:37" ht="32.25" customHeight="1" x14ac:dyDescent="0.35">
      <c r="A10" s="27">
        <v>1</v>
      </c>
      <c r="B10" s="82" t="s">
        <v>24</v>
      </c>
      <c r="C10" s="79" t="s">
        <v>84</v>
      </c>
      <c r="D10" s="1">
        <v>4</v>
      </c>
      <c r="E10" s="58" t="s">
        <v>69</v>
      </c>
      <c r="F10" s="1"/>
      <c r="G10" s="33"/>
      <c r="H10" s="33">
        <v>20</v>
      </c>
      <c r="I10" s="33"/>
      <c r="J10" s="34">
        <v>2</v>
      </c>
      <c r="K10" s="121"/>
      <c r="L10" s="121">
        <v>20</v>
      </c>
      <c r="M10" s="121"/>
      <c r="N10" s="121">
        <v>2</v>
      </c>
      <c r="O10" s="33"/>
      <c r="P10" s="33">
        <v>20</v>
      </c>
      <c r="Q10" s="33"/>
      <c r="R10" s="33">
        <v>2</v>
      </c>
      <c r="S10" s="121"/>
      <c r="T10" s="121">
        <v>20</v>
      </c>
      <c r="U10" s="121"/>
      <c r="V10" s="121">
        <v>3</v>
      </c>
      <c r="W10" s="33"/>
      <c r="X10" s="33"/>
      <c r="Y10" s="33"/>
      <c r="Z10" s="33"/>
      <c r="AA10" s="121"/>
      <c r="AB10" s="121"/>
      <c r="AC10" s="121"/>
      <c r="AD10" s="121"/>
      <c r="AE10" s="39"/>
      <c r="AF10" s="39"/>
      <c r="AG10" s="39"/>
      <c r="AH10" s="39"/>
      <c r="AI10" s="121">
        <f t="shared" ref="AI10:AI16" si="0">SUM(G10:I10,K10:M10,O10:Q10,S10:U10,W10:Y10,AA10:AC10,AE10:AG10)</f>
        <v>80</v>
      </c>
      <c r="AJ10" s="121">
        <f t="shared" ref="AJ10:AJ16" si="1">AK10*25</f>
        <v>225</v>
      </c>
      <c r="AK10" s="121">
        <f t="shared" ref="AK10:AK16" si="2">SUM(J10,N10,R10,V10,Z10,AD10,AH10)</f>
        <v>9</v>
      </c>
    </row>
    <row r="11" spans="1:37" ht="32.25" customHeight="1" x14ac:dyDescent="0.35">
      <c r="A11" s="27">
        <v>2</v>
      </c>
      <c r="B11" s="82" t="s">
        <v>113</v>
      </c>
      <c r="C11" s="79" t="s">
        <v>85</v>
      </c>
      <c r="D11" s="1"/>
      <c r="E11" s="1">
        <v>2</v>
      </c>
      <c r="F11" s="1"/>
      <c r="G11" s="33"/>
      <c r="H11" s="33"/>
      <c r="I11" s="33"/>
      <c r="J11" s="33"/>
      <c r="K11" s="121"/>
      <c r="L11" s="121">
        <v>25</v>
      </c>
      <c r="M11" s="43"/>
      <c r="N11" s="121">
        <v>1</v>
      </c>
      <c r="O11" s="33"/>
      <c r="P11" s="33"/>
      <c r="Q11" s="33"/>
      <c r="R11" s="33"/>
      <c r="S11" s="121"/>
      <c r="T11" s="121"/>
      <c r="U11" s="121"/>
      <c r="V11" s="121"/>
      <c r="W11" s="33"/>
      <c r="X11" s="33"/>
      <c r="Y11" s="33"/>
      <c r="Z11" s="33"/>
      <c r="AA11" s="121"/>
      <c r="AB11" s="121"/>
      <c r="AC11" s="121"/>
      <c r="AD11" s="121"/>
      <c r="AE11" s="39"/>
      <c r="AF11" s="39"/>
      <c r="AG11" s="39"/>
      <c r="AH11" s="39"/>
      <c r="AI11" s="121">
        <f t="shared" si="0"/>
        <v>25</v>
      </c>
      <c r="AJ11" s="121">
        <v>30</v>
      </c>
      <c r="AK11" s="121">
        <f t="shared" si="2"/>
        <v>1</v>
      </c>
    </row>
    <row r="12" spans="1:37" ht="47.25" customHeight="1" x14ac:dyDescent="0.35">
      <c r="A12" s="27">
        <v>3</v>
      </c>
      <c r="B12" s="82" t="s">
        <v>27</v>
      </c>
      <c r="C12" s="79" t="s">
        <v>90</v>
      </c>
      <c r="D12" s="1"/>
      <c r="E12" s="1">
        <v>5</v>
      </c>
      <c r="F12" s="1"/>
      <c r="G12" s="33"/>
      <c r="H12" s="33"/>
      <c r="I12" s="33"/>
      <c r="J12" s="33"/>
      <c r="K12" s="121"/>
      <c r="L12" s="121"/>
      <c r="M12" s="121"/>
      <c r="N12" s="144"/>
      <c r="O12" s="33"/>
      <c r="P12" s="33"/>
      <c r="Q12" s="33"/>
      <c r="R12" s="33"/>
      <c r="S12" s="121"/>
      <c r="T12" s="121"/>
      <c r="U12" s="121"/>
      <c r="V12" s="121"/>
      <c r="W12" s="33">
        <v>10</v>
      </c>
      <c r="X12" s="33"/>
      <c r="Y12" s="33"/>
      <c r="Z12" s="33">
        <v>1</v>
      </c>
      <c r="AA12" s="121"/>
      <c r="AB12" s="121"/>
      <c r="AC12" s="121"/>
      <c r="AD12" s="121"/>
      <c r="AE12" s="39"/>
      <c r="AF12" s="39"/>
      <c r="AG12" s="39"/>
      <c r="AH12" s="39"/>
      <c r="AI12" s="121">
        <f t="shared" si="0"/>
        <v>10</v>
      </c>
      <c r="AJ12" s="121">
        <f t="shared" si="1"/>
        <v>25</v>
      </c>
      <c r="AK12" s="121">
        <f t="shared" si="2"/>
        <v>1</v>
      </c>
    </row>
    <row r="13" spans="1:37" ht="32.25" customHeight="1" x14ac:dyDescent="0.35">
      <c r="A13" s="27">
        <v>4</v>
      </c>
      <c r="B13" s="82" t="s">
        <v>25</v>
      </c>
      <c r="C13" s="79" t="s">
        <v>86</v>
      </c>
      <c r="D13" s="1"/>
      <c r="E13" s="1">
        <v>1</v>
      </c>
      <c r="F13" s="1"/>
      <c r="G13" s="33"/>
      <c r="H13" s="33">
        <v>20</v>
      </c>
      <c r="I13" s="33"/>
      <c r="J13" s="33">
        <v>2</v>
      </c>
      <c r="K13" s="121"/>
      <c r="L13" s="121"/>
      <c r="M13" s="121"/>
      <c r="N13" s="145"/>
      <c r="O13" s="33"/>
      <c r="P13" s="33"/>
      <c r="Q13" s="33"/>
      <c r="R13" s="33"/>
      <c r="S13" s="121"/>
      <c r="T13" s="121"/>
      <c r="U13" s="121"/>
      <c r="V13" s="121"/>
      <c r="W13" s="33"/>
      <c r="X13" s="33"/>
      <c r="Y13" s="33"/>
      <c r="Z13" s="33"/>
      <c r="AA13" s="121"/>
      <c r="AB13" s="121"/>
      <c r="AC13" s="121"/>
      <c r="AD13" s="121"/>
      <c r="AE13" s="39"/>
      <c r="AF13" s="39"/>
      <c r="AG13" s="39"/>
      <c r="AH13" s="39"/>
      <c r="AI13" s="121">
        <f t="shared" si="0"/>
        <v>20</v>
      </c>
      <c r="AJ13" s="121">
        <f t="shared" si="1"/>
        <v>50</v>
      </c>
      <c r="AK13" s="121">
        <f t="shared" si="2"/>
        <v>2</v>
      </c>
    </row>
    <row r="14" spans="1:37" ht="32.25" customHeight="1" x14ac:dyDescent="0.35">
      <c r="A14" s="30">
        <v>5</v>
      </c>
      <c r="B14" s="82" t="s">
        <v>76</v>
      </c>
      <c r="C14" s="79" t="s">
        <v>87</v>
      </c>
      <c r="D14" s="1"/>
      <c r="E14" s="1">
        <v>3</v>
      </c>
      <c r="F14" s="1"/>
      <c r="G14" s="33"/>
      <c r="H14" s="33"/>
      <c r="I14" s="33"/>
      <c r="J14" s="33"/>
      <c r="K14" s="121"/>
      <c r="L14" s="121"/>
      <c r="M14" s="121"/>
      <c r="N14" s="90"/>
      <c r="O14" s="91"/>
      <c r="P14" s="91">
        <v>10</v>
      </c>
      <c r="Q14" s="91"/>
      <c r="R14" s="91">
        <v>1</v>
      </c>
      <c r="S14" s="121"/>
      <c r="T14" s="121"/>
      <c r="U14" s="121"/>
      <c r="V14" s="121"/>
      <c r="W14" s="33"/>
      <c r="X14" s="33"/>
      <c r="Y14" s="33"/>
      <c r="Z14" s="33"/>
      <c r="AA14" s="121"/>
      <c r="AB14" s="121"/>
      <c r="AC14" s="121"/>
      <c r="AD14" s="121"/>
      <c r="AE14" s="39"/>
      <c r="AF14" s="39"/>
      <c r="AG14" s="39"/>
      <c r="AH14" s="39"/>
      <c r="AI14" s="121">
        <f t="shared" si="0"/>
        <v>10</v>
      </c>
      <c r="AJ14" s="121">
        <f t="shared" si="1"/>
        <v>25</v>
      </c>
      <c r="AK14" s="121">
        <f t="shared" si="2"/>
        <v>1</v>
      </c>
    </row>
    <row r="15" spans="1:37" ht="32.25" customHeight="1" x14ac:dyDescent="0.35">
      <c r="A15" s="30">
        <v>6</v>
      </c>
      <c r="B15" s="82" t="s">
        <v>77</v>
      </c>
      <c r="C15" s="79" t="s">
        <v>88</v>
      </c>
      <c r="D15" s="1"/>
      <c r="E15" s="1">
        <v>2</v>
      </c>
      <c r="F15" s="1"/>
      <c r="G15" s="33"/>
      <c r="H15" s="33"/>
      <c r="I15" s="33"/>
      <c r="J15" s="33"/>
      <c r="K15" s="121"/>
      <c r="L15" s="121">
        <v>20</v>
      </c>
      <c r="M15" s="121"/>
      <c r="N15" s="90">
        <v>2</v>
      </c>
      <c r="O15" s="91"/>
      <c r="P15" s="91"/>
      <c r="Q15" s="91"/>
      <c r="R15" s="91"/>
      <c r="S15" s="121"/>
      <c r="T15" s="121"/>
      <c r="U15" s="121"/>
      <c r="V15" s="121"/>
      <c r="W15" s="33"/>
      <c r="X15" s="33"/>
      <c r="Y15" s="33"/>
      <c r="Z15" s="33"/>
      <c r="AA15" s="121"/>
      <c r="AB15" s="121"/>
      <c r="AC15" s="121"/>
      <c r="AD15" s="121"/>
      <c r="AE15" s="39"/>
      <c r="AF15" s="39"/>
      <c r="AG15" s="39"/>
      <c r="AH15" s="39"/>
      <c r="AI15" s="121">
        <f t="shared" si="0"/>
        <v>20</v>
      </c>
      <c r="AJ15" s="121">
        <f t="shared" si="1"/>
        <v>50</v>
      </c>
      <c r="AK15" s="121">
        <f t="shared" si="2"/>
        <v>2</v>
      </c>
    </row>
    <row r="16" spans="1:37" ht="32.25" customHeight="1" x14ac:dyDescent="0.35">
      <c r="A16" s="27">
        <v>7</v>
      </c>
      <c r="B16" s="82" t="s">
        <v>78</v>
      </c>
      <c r="C16" s="79" t="s">
        <v>89</v>
      </c>
      <c r="D16" s="1"/>
      <c r="E16" s="1">
        <v>2</v>
      </c>
      <c r="F16" s="1"/>
      <c r="G16" s="33"/>
      <c r="H16" s="33"/>
      <c r="I16" s="33"/>
      <c r="J16" s="33"/>
      <c r="K16" s="121"/>
      <c r="L16" s="121">
        <v>20</v>
      </c>
      <c r="M16" s="121"/>
      <c r="N16" s="90">
        <v>2</v>
      </c>
      <c r="O16" s="91"/>
      <c r="P16" s="91"/>
      <c r="Q16" s="91"/>
      <c r="R16" s="91"/>
      <c r="S16" s="121"/>
      <c r="T16" s="121"/>
      <c r="U16" s="121"/>
      <c r="V16" s="121"/>
      <c r="W16" s="33"/>
      <c r="X16" s="33"/>
      <c r="Y16" s="33"/>
      <c r="Z16" s="33"/>
      <c r="AA16" s="121"/>
      <c r="AB16" s="121"/>
      <c r="AC16" s="121"/>
      <c r="AD16" s="121"/>
      <c r="AE16" s="39"/>
      <c r="AF16" s="39"/>
      <c r="AG16" s="39"/>
      <c r="AH16" s="39"/>
      <c r="AI16" s="121">
        <f t="shared" si="0"/>
        <v>20</v>
      </c>
      <c r="AJ16" s="121">
        <f t="shared" si="1"/>
        <v>50</v>
      </c>
      <c r="AK16" s="121">
        <f t="shared" si="2"/>
        <v>2</v>
      </c>
    </row>
    <row r="17" spans="1:39" ht="32.25" customHeight="1" x14ac:dyDescent="0.35">
      <c r="A17" s="185" t="s">
        <v>75</v>
      </c>
      <c r="B17" s="83" t="s">
        <v>79</v>
      </c>
      <c r="C17" s="79" t="s">
        <v>91</v>
      </c>
      <c r="D17" s="1"/>
      <c r="E17" s="155">
        <v>1</v>
      </c>
      <c r="F17" s="1"/>
      <c r="G17" s="33"/>
      <c r="H17" s="183">
        <v>20</v>
      </c>
      <c r="I17" s="33"/>
      <c r="J17" s="183">
        <v>2</v>
      </c>
      <c r="K17" s="121"/>
      <c r="L17" s="121"/>
      <c r="M17" s="121"/>
      <c r="N17" s="122"/>
      <c r="O17" s="33"/>
      <c r="P17" s="33"/>
      <c r="Q17" s="33"/>
      <c r="R17" s="33"/>
      <c r="S17" s="121"/>
      <c r="T17" s="121"/>
      <c r="U17" s="121"/>
      <c r="V17" s="121"/>
      <c r="W17" s="33"/>
      <c r="X17" s="33"/>
      <c r="Y17" s="33"/>
      <c r="Z17" s="33"/>
      <c r="AA17" s="121"/>
      <c r="AB17" s="121"/>
      <c r="AC17" s="121"/>
      <c r="AD17" s="121"/>
      <c r="AE17" s="39"/>
      <c r="AF17" s="39"/>
      <c r="AG17" s="39"/>
      <c r="AH17" s="39"/>
      <c r="AI17" s="144">
        <v>20</v>
      </c>
      <c r="AJ17" s="144">
        <v>50</v>
      </c>
      <c r="AK17" s="144">
        <v>2</v>
      </c>
    </row>
    <row r="18" spans="1:39" ht="32.25" customHeight="1" x14ac:dyDescent="0.35">
      <c r="A18" s="185"/>
      <c r="B18" s="83" t="s">
        <v>80</v>
      </c>
      <c r="C18" s="79" t="s">
        <v>108</v>
      </c>
      <c r="D18" s="1"/>
      <c r="E18" s="155"/>
      <c r="F18" s="1"/>
      <c r="G18" s="33"/>
      <c r="H18" s="183"/>
      <c r="I18" s="33"/>
      <c r="J18" s="183"/>
      <c r="K18" s="121"/>
      <c r="L18" s="121"/>
      <c r="M18" s="121"/>
      <c r="N18" s="122"/>
      <c r="O18" s="33"/>
      <c r="P18" s="33"/>
      <c r="Q18" s="33"/>
      <c r="R18" s="33"/>
      <c r="S18" s="121"/>
      <c r="T18" s="121"/>
      <c r="U18" s="121"/>
      <c r="V18" s="121"/>
      <c r="W18" s="33"/>
      <c r="X18" s="33"/>
      <c r="Y18" s="33"/>
      <c r="Z18" s="33"/>
      <c r="AA18" s="121"/>
      <c r="AB18" s="121"/>
      <c r="AC18" s="121"/>
      <c r="AD18" s="121"/>
      <c r="AE18" s="39"/>
      <c r="AF18" s="39"/>
      <c r="AG18" s="39"/>
      <c r="AH18" s="39"/>
      <c r="AI18" s="178"/>
      <c r="AJ18" s="178"/>
      <c r="AK18" s="178"/>
    </row>
    <row r="19" spans="1:39" ht="39" customHeight="1" x14ac:dyDescent="0.35">
      <c r="A19" s="185"/>
      <c r="B19" s="84" t="s">
        <v>81</v>
      </c>
      <c r="C19" s="79" t="s">
        <v>109</v>
      </c>
      <c r="D19" s="1"/>
      <c r="E19" s="155"/>
      <c r="F19" s="1"/>
      <c r="G19" s="33"/>
      <c r="H19" s="183"/>
      <c r="I19" s="33"/>
      <c r="J19" s="183"/>
      <c r="K19" s="121"/>
      <c r="L19" s="121"/>
      <c r="M19" s="121"/>
      <c r="N19" s="122"/>
      <c r="O19" s="33"/>
      <c r="P19" s="33"/>
      <c r="Q19" s="33"/>
      <c r="R19" s="33"/>
      <c r="S19" s="121"/>
      <c r="T19" s="121"/>
      <c r="U19" s="121"/>
      <c r="V19" s="121"/>
      <c r="W19" s="33"/>
      <c r="X19" s="33"/>
      <c r="Y19" s="33"/>
      <c r="Z19" s="33"/>
      <c r="AA19" s="121"/>
      <c r="AB19" s="121"/>
      <c r="AC19" s="121"/>
      <c r="AD19" s="121"/>
      <c r="AE19" s="39"/>
      <c r="AF19" s="39"/>
      <c r="AG19" s="39"/>
      <c r="AH19" s="39"/>
      <c r="AI19" s="178"/>
      <c r="AJ19" s="178"/>
      <c r="AK19" s="178"/>
    </row>
    <row r="20" spans="1:39" ht="32.25" customHeight="1" x14ac:dyDescent="0.35">
      <c r="A20" s="185"/>
      <c r="B20" s="83" t="s">
        <v>82</v>
      </c>
      <c r="C20" s="79" t="s">
        <v>110</v>
      </c>
      <c r="D20" s="1"/>
      <c r="E20" s="155"/>
      <c r="F20" s="1"/>
      <c r="G20" s="33"/>
      <c r="H20" s="183"/>
      <c r="I20" s="33"/>
      <c r="J20" s="183"/>
      <c r="K20" s="121"/>
      <c r="L20" s="121"/>
      <c r="M20" s="121"/>
      <c r="N20" s="122"/>
      <c r="O20" s="33"/>
      <c r="P20" s="33"/>
      <c r="Q20" s="33"/>
      <c r="R20" s="33"/>
      <c r="S20" s="121"/>
      <c r="T20" s="121"/>
      <c r="U20" s="121"/>
      <c r="V20" s="121"/>
      <c r="W20" s="33"/>
      <c r="X20" s="33"/>
      <c r="Y20" s="33"/>
      <c r="Z20" s="33"/>
      <c r="AA20" s="121"/>
      <c r="AB20" s="121"/>
      <c r="AC20" s="121"/>
      <c r="AD20" s="121"/>
      <c r="AE20" s="39"/>
      <c r="AF20" s="39"/>
      <c r="AG20" s="39"/>
      <c r="AH20" s="39"/>
      <c r="AI20" s="178"/>
      <c r="AJ20" s="178"/>
      <c r="AK20" s="178"/>
    </row>
    <row r="21" spans="1:39" ht="32.25" customHeight="1" x14ac:dyDescent="0.35">
      <c r="A21" s="186"/>
      <c r="B21" s="83" t="s">
        <v>83</v>
      </c>
      <c r="C21" s="79" t="s">
        <v>111</v>
      </c>
      <c r="D21" s="1"/>
      <c r="E21" s="182"/>
      <c r="F21" s="1"/>
      <c r="G21" s="33"/>
      <c r="H21" s="184"/>
      <c r="I21" s="33"/>
      <c r="J21" s="184"/>
      <c r="K21" s="121"/>
      <c r="L21" s="121"/>
      <c r="M21" s="121"/>
      <c r="N21" s="122"/>
      <c r="O21" s="33"/>
      <c r="P21" s="33"/>
      <c r="Q21" s="33"/>
      <c r="R21" s="33"/>
      <c r="S21" s="121"/>
      <c r="T21" s="121"/>
      <c r="U21" s="121"/>
      <c r="V21" s="121"/>
      <c r="W21" s="33"/>
      <c r="X21" s="33"/>
      <c r="Y21" s="33"/>
      <c r="Z21" s="33"/>
      <c r="AA21" s="121"/>
      <c r="AB21" s="121"/>
      <c r="AC21" s="121"/>
      <c r="AD21" s="121"/>
      <c r="AE21" s="39"/>
      <c r="AF21" s="39"/>
      <c r="AG21" s="39"/>
      <c r="AH21" s="39"/>
      <c r="AI21" s="145"/>
      <c r="AJ21" s="145"/>
      <c r="AK21" s="145"/>
    </row>
    <row r="22" spans="1:39" ht="32.25" customHeight="1" x14ac:dyDescent="0.35">
      <c r="A22" s="167" t="s">
        <v>11</v>
      </c>
      <c r="B22" s="168"/>
      <c r="C22" s="39"/>
      <c r="D22" s="39"/>
      <c r="E22" s="39"/>
      <c r="F22" s="39"/>
      <c r="G22" s="121">
        <f t="shared" ref="G22:AK22" si="3">SUM(G10:G21)</f>
        <v>0</v>
      </c>
      <c r="H22" s="121">
        <f t="shared" si="3"/>
        <v>60</v>
      </c>
      <c r="I22" s="121">
        <f t="shared" si="3"/>
        <v>0</v>
      </c>
      <c r="J22" s="121">
        <f t="shared" si="3"/>
        <v>6</v>
      </c>
      <c r="K22" s="121">
        <f t="shared" si="3"/>
        <v>0</v>
      </c>
      <c r="L22" s="121">
        <f t="shared" si="3"/>
        <v>85</v>
      </c>
      <c r="M22" s="121">
        <f t="shared" si="3"/>
        <v>0</v>
      </c>
      <c r="N22" s="121">
        <f t="shared" si="3"/>
        <v>7</v>
      </c>
      <c r="O22" s="121">
        <f t="shared" si="3"/>
        <v>0</v>
      </c>
      <c r="P22" s="121">
        <f t="shared" si="3"/>
        <v>30</v>
      </c>
      <c r="Q22" s="121">
        <f t="shared" si="3"/>
        <v>0</v>
      </c>
      <c r="R22" s="121">
        <f t="shared" si="3"/>
        <v>3</v>
      </c>
      <c r="S22" s="121">
        <f t="shared" si="3"/>
        <v>0</v>
      </c>
      <c r="T22" s="121">
        <f t="shared" si="3"/>
        <v>20</v>
      </c>
      <c r="U22" s="121">
        <f t="shared" si="3"/>
        <v>0</v>
      </c>
      <c r="V22" s="121">
        <f t="shared" si="3"/>
        <v>3</v>
      </c>
      <c r="W22" s="121">
        <f t="shared" si="3"/>
        <v>10</v>
      </c>
      <c r="X22" s="121">
        <f t="shared" si="3"/>
        <v>0</v>
      </c>
      <c r="Y22" s="121">
        <f t="shared" si="3"/>
        <v>0</v>
      </c>
      <c r="Z22" s="121">
        <f t="shared" si="3"/>
        <v>1</v>
      </c>
      <c r="AA22" s="121">
        <f t="shared" si="3"/>
        <v>0</v>
      </c>
      <c r="AB22" s="121">
        <f t="shared" si="3"/>
        <v>0</v>
      </c>
      <c r="AC22" s="121">
        <f t="shared" si="3"/>
        <v>0</v>
      </c>
      <c r="AD22" s="121">
        <f t="shared" si="3"/>
        <v>0</v>
      </c>
      <c r="AE22" s="121">
        <f t="shared" si="3"/>
        <v>0</v>
      </c>
      <c r="AF22" s="121">
        <f t="shared" si="3"/>
        <v>0</v>
      </c>
      <c r="AG22" s="121">
        <f t="shared" si="3"/>
        <v>0</v>
      </c>
      <c r="AH22" s="121">
        <f t="shared" si="3"/>
        <v>0</v>
      </c>
      <c r="AI22" s="43">
        <f>SUM(AI10:AI21)</f>
        <v>205</v>
      </c>
      <c r="AJ22" s="121">
        <f t="shared" si="3"/>
        <v>505</v>
      </c>
      <c r="AK22" s="121">
        <f t="shared" si="3"/>
        <v>20</v>
      </c>
    </row>
    <row r="23" spans="1:39" s="10" customFormat="1" ht="32.25" customHeight="1" x14ac:dyDescent="0.35">
      <c r="A23" s="180" t="s">
        <v>30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5"/>
      <c r="AM23" s="5"/>
    </row>
    <row r="24" spans="1:39" ht="32.25" customHeight="1" x14ac:dyDescent="0.35">
      <c r="A24" s="26">
        <v>9</v>
      </c>
      <c r="B24" s="118" t="s">
        <v>197</v>
      </c>
      <c r="C24" s="81" t="s">
        <v>96</v>
      </c>
      <c r="D24" s="1">
        <v>2</v>
      </c>
      <c r="E24" s="1">
        <v>1.2</v>
      </c>
      <c r="F24" s="2"/>
      <c r="G24" s="33">
        <v>20</v>
      </c>
      <c r="H24" s="33" t="s">
        <v>176</v>
      </c>
      <c r="I24" s="33"/>
      <c r="J24" s="33">
        <v>5</v>
      </c>
      <c r="K24" s="121">
        <v>25</v>
      </c>
      <c r="L24" s="121" t="s">
        <v>176</v>
      </c>
      <c r="M24" s="43"/>
      <c r="N24" s="121">
        <v>5</v>
      </c>
      <c r="O24" s="85"/>
      <c r="P24" s="85"/>
      <c r="Q24" s="85"/>
      <c r="R24" s="85"/>
      <c r="S24" s="121"/>
      <c r="T24" s="121"/>
      <c r="U24" s="121"/>
      <c r="V24" s="121"/>
      <c r="W24" s="33"/>
      <c r="X24" s="33"/>
      <c r="Y24" s="33"/>
      <c r="Z24" s="33"/>
      <c r="AA24" s="121"/>
      <c r="AB24" s="121"/>
      <c r="AC24" s="121"/>
      <c r="AD24" s="121"/>
      <c r="AE24" s="1"/>
      <c r="AF24" s="1"/>
      <c r="AG24" s="49"/>
      <c r="AH24" s="62"/>
      <c r="AI24" s="94">
        <v>85</v>
      </c>
      <c r="AJ24" s="94">
        <f t="shared" ref="AJ24:AJ52" si="4">AK24*25</f>
        <v>250</v>
      </c>
      <c r="AK24" s="59">
        <f t="shared" ref="AK24:AK52" si="5">SUM(AH24,J24,N24,R24,V24,Z24,AD24)</f>
        <v>10</v>
      </c>
    </row>
    <row r="25" spans="1:39" ht="32.25" customHeight="1" x14ac:dyDescent="0.35">
      <c r="A25" s="26">
        <v>10</v>
      </c>
      <c r="B25" s="118" t="s">
        <v>196</v>
      </c>
      <c r="C25" s="81" t="s">
        <v>97</v>
      </c>
      <c r="D25" s="1">
        <v>1</v>
      </c>
      <c r="E25" s="1">
        <v>1</v>
      </c>
      <c r="F25" s="2"/>
      <c r="G25" s="33">
        <v>20</v>
      </c>
      <c r="H25" s="125" t="s">
        <v>189</v>
      </c>
      <c r="I25" s="75"/>
      <c r="J25" s="33">
        <v>5</v>
      </c>
      <c r="K25" s="121"/>
      <c r="L25" s="121"/>
      <c r="M25" s="121"/>
      <c r="N25" s="121"/>
      <c r="O25" s="33"/>
      <c r="P25" s="33"/>
      <c r="Q25" s="33"/>
      <c r="R25" s="33"/>
      <c r="S25" s="121"/>
      <c r="T25" s="121"/>
      <c r="U25" s="121"/>
      <c r="V25" s="121"/>
      <c r="W25" s="33"/>
      <c r="X25" s="33"/>
      <c r="Y25" s="33"/>
      <c r="Z25" s="33"/>
      <c r="AA25" s="121"/>
      <c r="AB25" s="121"/>
      <c r="AC25" s="121"/>
      <c r="AD25" s="121"/>
      <c r="AE25" s="1"/>
      <c r="AF25" s="1"/>
      <c r="AG25" s="49"/>
      <c r="AH25" s="62"/>
      <c r="AI25" s="121">
        <v>45</v>
      </c>
      <c r="AJ25" s="121">
        <f t="shared" si="4"/>
        <v>125</v>
      </c>
      <c r="AK25" s="59">
        <f t="shared" si="5"/>
        <v>5</v>
      </c>
    </row>
    <row r="26" spans="1:39" ht="32.25" customHeight="1" x14ac:dyDescent="0.35">
      <c r="A26" s="26">
        <v>11</v>
      </c>
      <c r="B26" s="118" t="s">
        <v>41</v>
      </c>
      <c r="C26" s="79" t="s">
        <v>98</v>
      </c>
      <c r="D26" s="1">
        <v>1</v>
      </c>
      <c r="E26" s="1">
        <v>1</v>
      </c>
      <c r="F26" s="2"/>
      <c r="G26" s="33">
        <v>20</v>
      </c>
      <c r="H26" s="125" t="s">
        <v>179</v>
      </c>
      <c r="I26" s="33"/>
      <c r="J26" s="33">
        <v>4</v>
      </c>
      <c r="K26" s="121"/>
      <c r="L26" s="121"/>
      <c r="M26" s="121"/>
      <c r="N26" s="121"/>
      <c r="O26" s="33"/>
      <c r="P26" s="33"/>
      <c r="Q26" s="33"/>
      <c r="R26" s="33"/>
      <c r="S26" s="121"/>
      <c r="T26" s="121"/>
      <c r="U26" s="121"/>
      <c r="V26" s="121"/>
      <c r="W26" s="33"/>
      <c r="X26" s="33"/>
      <c r="Y26" s="33"/>
      <c r="Z26" s="33"/>
      <c r="AA26" s="121"/>
      <c r="AB26" s="121"/>
      <c r="AC26" s="121"/>
      <c r="AD26" s="121"/>
      <c r="AE26" s="1"/>
      <c r="AF26" s="1"/>
      <c r="AG26" s="49"/>
      <c r="AH26" s="62"/>
      <c r="AI26" s="121">
        <v>40</v>
      </c>
      <c r="AJ26" s="121">
        <f t="shared" si="4"/>
        <v>100</v>
      </c>
      <c r="AK26" s="59">
        <f t="shared" si="5"/>
        <v>4</v>
      </c>
    </row>
    <row r="27" spans="1:39" ht="32.25" customHeight="1" x14ac:dyDescent="0.35">
      <c r="A27" s="26">
        <v>12</v>
      </c>
      <c r="B27" s="118" t="s">
        <v>43</v>
      </c>
      <c r="C27" s="79" t="s">
        <v>99</v>
      </c>
      <c r="D27" s="1">
        <v>1</v>
      </c>
      <c r="E27" s="1">
        <v>1</v>
      </c>
      <c r="F27" s="2"/>
      <c r="G27" s="33">
        <v>20</v>
      </c>
      <c r="H27" s="33" t="s">
        <v>176</v>
      </c>
      <c r="I27" s="33"/>
      <c r="J27" s="33">
        <v>4</v>
      </c>
      <c r="K27" s="121"/>
      <c r="L27" s="121"/>
      <c r="M27" s="121"/>
      <c r="N27" s="121"/>
      <c r="O27" s="33"/>
      <c r="P27" s="33"/>
      <c r="Q27" s="33"/>
      <c r="R27" s="33"/>
      <c r="S27" s="121"/>
      <c r="T27" s="121"/>
      <c r="U27" s="121"/>
      <c r="V27" s="121"/>
      <c r="W27" s="33"/>
      <c r="X27" s="33"/>
      <c r="Y27" s="33"/>
      <c r="Z27" s="33"/>
      <c r="AA27" s="121"/>
      <c r="AB27" s="121"/>
      <c r="AC27" s="121"/>
      <c r="AD27" s="121"/>
      <c r="AE27" s="1"/>
      <c r="AF27" s="1"/>
      <c r="AG27" s="49"/>
      <c r="AH27" s="62"/>
      <c r="AI27" s="121">
        <v>40</v>
      </c>
      <c r="AJ27" s="121">
        <f t="shared" si="4"/>
        <v>100</v>
      </c>
      <c r="AK27" s="59">
        <f t="shared" si="5"/>
        <v>4</v>
      </c>
    </row>
    <row r="28" spans="1:39" ht="32.25" customHeight="1" x14ac:dyDescent="0.35">
      <c r="A28" s="26">
        <v>13</v>
      </c>
      <c r="B28" s="118" t="s">
        <v>185</v>
      </c>
      <c r="C28" s="79" t="s">
        <v>186</v>
      </c>
      <c r="D28" s="1"/>
      <c r="E28" s="1">
        <v>1</v>
      </c>
      <c r="F28" s="2"/>
      <c r="G28" s="33">
        <v>10</v>
      </c>
      <c r="H28" s="33" t="s">
        <v>180</v>
      </c>
      <c r="I28" s="33"/>
      <c r="J28" s="33">
        <v>2</v>
      </c>
      <c r="K28" s="121"/>
      <c r="L28" s="121"/>
      <c r="M28" s="121"/>
      <c r="N28" s="121"/>
      <c r="O28" s="33"/>
      <c r="P28" s="33"/>
      <c r="Q28" s="33"/>
      <c r="R28" s="33"/>
      <c r="S28" s="121"/>
      <c r="T28" s="121"/>
      <c r="U28" s="121"/>
      <c r="V28" s="121"/>
      <c r="W28" s="33"/>
      <c r="X28" s="33"/>
      <c r="Y28" s="33"/>
      <c r="Z28" s="33"/>
      <c r="AA28" s="121"/>
      <c r="AB28" s="121"/>
      <c r="AC28" s="121"/>
      <c r="AD28" s="121"/>
      <c r="AE28" s="1"/>
      <c r="AF28" s="1"/>
      <c r="AG28" s="49"/>
      <c r="AH28" s="62"/>
      <c r="AI28" s="121">
        <v>20</v>
      </c>
      <c r="AJ28" s="121">
        <f t="shared" si="4"/>
        <v>50</v>
      </c>
      <c r="AK28" s="59">
        <f t="shared" si="5"/>
        <v>2</v>
      </c>
    </row>
    <row r="29" spans="1:39" ht="32.25" customHeight="1" x14ac:dyDescent="0.35">
      <c r="A29" s="26">
        <v>14</v>
      </c>
      <c r="B29" s="118" t="s">
        <v>46</v>
      </c>
      <c r="C29" s="79" t="s">
        <v>131</v>
      </c>
      <c r="D29" s="1">
        <v>1</v>
      </c>
      <c r="E29" s="1">
        <v>1</v>
      </c>
      <c r="F29" s="2"/>
      <c r="G29" s="33">
        <v>20</v>
      </c>
      <c r="H29" s="125" t="s">
        <v>179</v>
      </c>
      <c r="I29" s="33"/>
      <c r="J29" s="33">
        <v>4</v>
      </c>
      <c r="K29" s="121"/>
      <c r="L29" s="121"/>
      <c r="M29" s="121"/>
      <c r="N29" s="121"/>
      <c r="O29" s="33"/>
      <c r="P29" s="33"/>
      <c r="Q29" s="33"/>
      <c r="R29" s="33"/>
      <c r="S29" s="121"/>
      <c r="T29" s="121"/>
      <c r="U29" s="121"/>
      <c r="V29" s="121"/>
      <c r="W29" s="33"/>
      <c r="X29" s="33"/>
      <c r="Y29" s="33"/>
      <c r="Z29" s="33"/>
      <c r="AA29" s="121"/>
      <c r="AB29" s="121"/>
      <c r="AC29" s="121"/>
      <c r="AD29" s="121"/>
      <c r="AE29" s="1"/>
      <c r="AF29" s="1"/>
      <c r="AG29" s="49"/>
      <c r="AH29" s="62"/>
      <c r="AI29" s="121">
        <v>40</v>
      </c>
      <c r="AJ29" s="121">
        <f t="shared" si="4"/>
        <v>100</v>
      </c>
      <c r="AK29" s="59">
        <f t="shared" si="5"/>
        <v>4</v>
      </c>
    </row>
    <row r="30" spans="1:39" ht="32.25" customHeight="1" x14ac:dyDescent="0.35">
      <c r="A30" s="26">
        <v>15</v>
      </c>
      <c r="B30" s="118" t="s">
        <v>36</v>
      </c>
      <c r="C30" s="81" t="s">
        <v>112</v>
      </c>
      <c r="D30" s="1">
        <v>2</v>
      </c>
      <c r="E30" s="1">
        <v>2</v>
      </c>
      <c r="F30" s="2"/>
      <c r="G30" s="33"/>
      <c r="H30" s="33"/>
      <c r="I30" s="33"/>
      <c r="J30" s="33"/>
      <c r="K30" s="121">
        <v>20</v>
      </c>
      <c r="L30" s="120" t="s">
        <v>179</v>
      </c>
      <c r="M30" s="121"/>
      <c r="N30" s="121">
        <v>5</v>
      </c>
      <c r="O30" s="33"/>
      <c r="P30" s="33"/>
      <c r="Q30" s="33"/>
      <c r="R30" s="33"/>
      <c r="S30" s="121"/>
      <c r="T30" s="121"/>
      <c r="U30" s="121"/>
      <c r="V30" s="121"/>
      <c r="W30" s="33"/>
      <c r="X30" s="33"/>
      <c r="Y30" s="33"/>
      <c r="Z30" s="33"/>
      <c r="AA30" s="121"/>
      <c r="AB30" s="121"/>
      <c r="AC30" s="121"/>
      <c r="AD30" s="121"/>
      <c r="AE30" s="1"/>
      <c r="AF30" s="1"/>
      <c r="AG30" s="49"/>
      <c r="AH30" s="62"/>
      <c r="AI30" s="121">
        <v>40</v>
      </c>
      <c r="AJ30" s="121">
        <f t="shared" si="4"/>
        <v>125</v>
      </c>
      <c r="AK30" s="59">
        <f t="shared" si="5"/>
        <v>5</v>
      </c>
    </row>
    <row r="31" spans="1:39" ht="32.25" customHeight="1" x14ac:dyDescent="0.35">
      <c r="A31" s="26">
        <v>16</v>
      </c>
      <c r="B31" s="118" t="s">
        <v>42</v>
      </c>
      <c r="C31" s="79" t="s">
        <v>100</v>
      </c>
      <c r="D31" s="1">
        <v>2</v>
      </c>
      <c r="E31" s="1">
        <v>2</v>
      </c>
      <c r="F31" s="2"/>
      <c r="G31" s="33"/>
      <c r="H31" s="33"/>
      <c r="I31" s="33"/>
      <c r="J31" s="33"/>
      <c r="K31" s="121">
        <v>20</v>
      </c>
      <c r="L31" s="120" t="s">
        <v>179</v>
      </c>
      <c r="M31" s="43"/>
      <c r="N31" s="121">
        <v>5</v>
      </c>
      <c r="O31" s="33"/>
      <c r="P31" s="33"/>
      <c r="Q31" s="33"/>
      <c r="R31" s="33"/>
      <c r="S31" s="121"/>
      <c r="T31" s="121"/>
      <c r="U31" s="121"/>
      <c r="V31" s="121"/>
      <c r="W31" s="33"/>
      <c r="X31" s="33"/>
      <c r="Y31" s="33"/>
      <c r="Z31" s="33"/>
      <c r="AA31" s="121"/>
      <c r="AB31" s="121"/>
      <c r="AC31" s="121"/>
      <c r="AD31" s="121"/>
      <c r="AE31" s="1"/>
      <c r="AF31" s="1"/>
      <c r="AG31" s="49"/>
      <c r="AH31" s="62"/>
      <c r="AI31" s="121">
        <v>40</v>
      </c>
      <c r="AJ31" s="121">
        <f t="shared" si="4"/>
        <v>125</v>
      </c>
      <c r="AK31" s="59">
        <f t="shared" si="5"/>
        <v>5</v>
      </c>
    </row>
    <row r="32" spans="1:39" ht="32.25" customHeight="1" x14ac:dyDescent="0.35">
      <c r="A32" s="26">
        <v>17</v>
      </c>
      <c r="B32" s="118" t="s">
        <v>45</v>
      </c>
      <c r="C32" s="79" t="s">
        <v>101</v>
      </c>
      <c r="D32" s="1">
        <v>2</v>
      </c>
      <c r="E32" s="1">
        <v>2</v>
      </c>
      <c r="F32" s="2"/>
      <c r="G32" s="33"/>
      <c r="H32" s="33"/>
      <c r="I32" s="33"/>
      <c r="J32" s="33"/>
      <c r="K32" s="121">
        <v>20</v>
      </c>
      <c r="L32" s="120" t="s">
        <v>176</v>
      </c>
      <c r="M32" s="121"/>
      <c r="N32" s="121">
        <v>5</v>
      </c>
      <c r="O32" s="33"/>
      <c r="P32" s="33"/>
      <c r="Q32" s="33"/>
      <c r="R32" s="33"/>
      <c r="S32" s="121"/>
      <c r="T32" s="121"/>
      <c r="U32" s="121"/>
      <c r="V32" s="121"/>
      <c r="W32" s="33"/>
      <c r="X32" s="33"/>
      <c r="Y32" s="33"/>
      <c r="Z32" s="33"/>
      <c r="AA32" s="121"/>
      <c r="AB32" s="121"/>
      <c r="AC32" s="121"/>
      <c r="AD32" s="121"/>
      <c r="AE32" s="1"/>
      <c r="AF32" s="1"/>
      <c r="AG32" s="49"/>
      <c r="AH32" s="62"/>
      <c r="AI32" s="121">
        <v>40</v>
      </c>
      <c r="AJ32" s="121">
        <f t="shared" si="4"/>
        <v>125</v>
      </c>
      <c r="AK32" s="59">
        <f t="shared" si="5"/>
        <v>5</v>
      </c>
    </row>
    <row r="33" spans="1:37" ht="32.25" customHeight="1" x14ac:dyDescent="0.35">
      <c r="A33" s="26">
        <v>18</v>
      </c>
      <c r="B33" s="118" t="s">
        <v>38</v>
      </c>
      <c r="C33" s="79" t="s">
        <v>132</v>
      </c>
      <c r="D33" s="1">
        <v>3</v>
      </c>
      <c r="E33" s="1">
        <v>2.2999999999999998</v>
      </c>
      <c r="F33" s="2"/>
      <c r="G33" s="33"/>
      <c r="H33" s="33"/>
      <c r="I33" s="33"/>
      <c r="J33" s="33"/>
      <c r="K33" s="121">
        <v>10</v>
      </c>
      <c r="L33" s="120" t="s">
        <v>175</v>
      </c>
      <c r="M33" s="43"/>
      <c r="N33" s="121">
        <v>3</v>
      </c>
      <c r="O33" s="86">
        <v>10</v>
      </c>
      <c r="P33" s="86" t="s">
        <v>175</v>
      </c>
      <c r="Q33" s="86"/>
      <c r="R33" s="86">
        <v>2</v>
      </c>
      <c r="S33" s="121"/>
      <c r="T33" s="121"/>
      <c r="U33" s="121"/>
      <c r="V33" s="121"/>
      <c r="W33" s="33"/>
      <c r="X33" s="33"/>
      <c r="Y33" s="33"/>
      <c r="Z33" s="33"/>
      <c r="AA33" s="121"/>
      <c r="AB33" s="121"/>
      <c r="AC33" s="121"/>
      <c r="AD33" s="121"/>
      <c r="AE33" s="1"/>
      <c r="AF33" s="1"/>
      <c r="AG33" s="49"/>
      <c r="AH33" s="62"/>
      <c r="AI33" s="121">
        <v>50</v>
      </c>
      <c r="AJ33" s="121">
        <f t="shared" si="4"/>
        <v>125</v>
      </c>
      <c r="AK33" s="59">
        <f t="shared" si="5"/>
        <v>5</v>
      </c>
    </row>
    <row r="34" spans="1:37" ht="32.25" customHeight="1" x14ac:dyDescent="0.35">
      <c r="A34" s="26">
        <v>19</v>
      </c>
      <c r="B34" s="118" t="s">
        <v>37</v>
      </c>
      <c r="C34" s="79" t="s">
        <v>102</v>
      </c>
      <c r="D34" s="1">
        <v>3</v>
      </c>
      <c r="E34" s="1">
        <v>3</v>
      </c>
      <c r="F34" s="2"/>
      <c r="G34" s="33"/>
      <c r="H34" s="33"/>
      <c r="I34" s="33"/>
      <c r="J34" s="33"/>
      <c r="K34" s="121"/>
      <c r="L34" s="121"/>
      <c r="M34" s="121"/>
      <c r="N34" s="121"/>
      <c r="O34" s="86">
        <v>20</v>
      </c>
      <c r="P34" s="126" t="s">
        <v>181</v>
      </c>
      <c r="Q34" s="86"/>
      <c r="R34" s="86">
        <v>4</v>
      </c>
      <c r="S34" s="121"/>
      <c r="T34" s="121"/>
      <c r="U34" s="121"/>
      <c r="V34" s="121"/>
      <c r="W34" s="33"/>
      <c r="X34" s="33"/>
      <c r="Y34" s="33"/>
      <c r="Z34" s="33"/>
      <c r="AA34" s="121"/>
      <c r="AB34" s="121"/>
      <c r="AC34" s="121"/>
      <c r="AD34" s="121"/>
      <c r="AE34" s="1"/>
      <c r="AF34" s="1"/>
      <c r="AG34" s="49"/>
      <c r="AH34" s="62"/>
      <c r="AI34" s="121">
        <v>50</v>
      </c>
      <c r="AJ34" s="121">
        <f t="shared" si="4"/>
        <v>100</v>
      </c>
      <c r="AK34" s="59">
        <f t="shared" si="5"/>
        <v>4</v>
      </c>
    </row>
    <row r="35" spans="1:37" ht="32.25" customHeight="1" x14ac:dyDescent="0.35">
      <c r="A35" s="26">
        <v>20</v>
      </c>
      <c r="B35" s="118" t="s">
        <v>47</v>
      </c>
      <c r="C35" s="79" t="s">
        <v>133</v>
      </c>
      <c r="D35" s="1">
        <v>3</v>
      </c>
      <c r="E35" s="1">
        <v>3</v>
      </c>
      <c r="F35" s="2"/>
      <c r="G35" s="33"/>
      <c r="H35" s="33"/>
      <c r="I35" s="33"/>
      <c r="J35" s="33"/>
      <c r="K35" s="121"/>
      <c r="L35" s="121"/>
      <c r="M35" s="121"/>
      <c r="N35" s="121"/>
      <c r="O35" s="33">
        <v>15</v>
      </c>
      <c r="P35" s="125" t="s">
        <v>179</v>
      </c>
      <c r="Q35" s="33"/>
      <c r="R35" s="33">
        <v>3</v>
      </c>
      <c r="S35" s="121"/>
      <c r="T35" s="121"/>
      <c r="U35" s="121"/>
      <c r="V35" s="121"/>
      <c r="W35" s="33"/>
      <c r="X35" s="33"/>
      <c r="Y35" s="33"/>
      <c r="Z35" s="33"/>
      <c r="AA35" s="121"/>
      <c r="AB35" s="121"/>
      <c r="AC35" s="121"/>
      <c r="AD35" s="121"/>
      <c r="AE35" s="1"/>
      <c r="AF35" s="1"/>
      <c r="AG35" s="49"/>
      <c r="AH35" s="62"/>
      <c r="AI35" s="121">
        <v>35</v>
      </c>
      <c r="AJ35" s="121">
        <f t="shared" si="4"/>
        <v>75</v>
      </c>
      <c r="AK35" s="59">
        <f t="shared" si="5"/>
        <v>3</v>
      </c>
    </row>
    <row r="36" spans="1:37" ht="32.25" customHeight="1" x14ac:dyDescent="0.35">
      <c r="A36" s="26">
        <v>21</v>
      </c>
      <c r="B36" s="118" t="s">
        <v>48</v>
      </c>
      <c r="C36" s="79" t="s">
        <v>103</v>
      </c>
      <c r="D36" s="1"/>
      <c r="E36" s="1">
        <v>3</v>
      </c>
      <c r="F36" s="2"/>
      <c r="G36" s="33"/>
      <c r="H36" s="33"/>
      <c r="I36" s="33"/>
      <c r="J36" s="33"/>
      <c r="K36" s="121"/>
      <c r="L36" s="121"/>
      <c r="M36" s="121"/>
      <c r="N36" s="121"/>
      <c r="O36" s="33">
        <v>10</v>
      </c>
      <c r="P36" s="125" t="s">
        <v>179</v>
      </c>
      <c r="Q36" s="75"/>
      <c r="R36" s="33">
        <v>2</v>
      </c>
      <c r="S36" s="121"/>
      <c r="T36" s="121"/>
      <c r="U36" s="121"/>
      <c r="V36" s="121"/>
      <c r="W36" s="33"/>
      <c r="X36" s="33"/>
      <c r="Y36" s="33"/>
      <c r="Z36" s="33"/>
      <c r="AA36" s="121"/>
      <c r="AB36" s="121"/>
      <c r="AC36" s="121"/>
      <c r="AD36" s="121"/>
      <c r="AE36" s="1"/>
      <c r="AF36" s="1"/>
      <c r="AG36" s="49"/>
      <c r="AH36" s="62"/>
      <c r="AI36" s="121">
        <v>30</v>
      </c>
      <c r="AJ36" s="121">
        <f t="shared" si="4"/>
        <v>50</v>
      </c>
      <c r="AK36" s="59">
        <f t="shared" si="5"/>
        <v>2</v>
      </c>
    </row>
    <row r="37" spans="1:37" ht="32.25" customHeight="1" x14ac:dyDescent="0.35">
      <c r="A37" s="26">
        <v>22</v>
      </c>
      <c r="B37" s="118" t="s">
        <v>49</v>
      </c>
      <c r="C37" s="79" t="s">
        <v>150</v>
      </c>
      <c r="D37" s="1"/>
      <c r="E37" s="1">
        <v>3</v>
      </c>
      <c r="F37" s="2"/>
      <c r="G37" s="33"/>
      <c r="H37" s="33"/>
      <c r="I37" s="33"/>
      <c r="J37" s="33"/>
      <c r="K37" s="121"/>
      <c r="L37" s="121"/>
      <c r="M37" s="121"/>
      <c r="N37" s="121"/>
      <c r="O37" s="33">
        <v>10</v>
      </c>
      <c r="P37" s="125" t="s">
        <v>179</v>
      </c>
      <c r="Q37" s="33"/>
      <c r="R37" s="33">
        <v>2</v>
      </c>
      <c r="S37" s="121"/>
      <c r="T37" s="121"/>
      <c r="U37" s="121"/>
      <c r="V37" s="121"/>
      <c r="W37" s="33"/>
      <c r="X37" s="33"/>
      <c r="Y37" s="33"/>
      <c r="Z37" s="33"/>
      <c r="AA37" s="121"/>
      <c r="AB37" s="121"/>
      <c r="AC37" s="121"/>
      <c r="AD37" s="121"/>
      <c r="AE37" s="1"/>
      <c r="AF37" s="1"/>
      <c r="AG37" s="49"/>
      <c r="AH37" s="62"/>
      <c r="AI37" s="121">
        <v>30</v>
      </c>
      <c r="AJ37" s="121">
        <f t="shared" si="4"/>
        <v>50</v>
      </c>
      <c r="AK37" s="59">
        <f t="shared" si="5"/>
        <v>2</v>
      </c>
    </row>
    <row r="38" spans="1:37" ht="32.25" customHeight="1" x14ac:dyDescent="0.35">
      <c r="A38" s="26">
        <v>23</v>
      </c>
      <c r="B38" s="118" t="s">
        <v>195</v>
      </c>
      <c r="C38" s="79" t="s">
        <v>104</v>
      </c>
      <c r="D38" s="1"/>
      <c r="E38" s="1">
        <v>4</v>
      </c>
      <c r="F38" s="2"/>
      <c r="G38" s="33"/>
      <c r="H38" s="33"/>
      <c r="I38" s="33"/>
      <c r="J38" s="33"/>
      <c r="K38" s="121"/>
      <c r="L38" s="121"/>
      <c r="M38" s="121"/>
      <c r="N38" s="121"/>
      <c r="O38" s="33"/>
      <c r="P38" s="33"/>
      <c r="Q38" s="33"/>
      <c r="R38" s="33"/>
      <c r="S38" s="121">
        <v>25</v>
      </c>
      <c r="T38" s="121" t="s">
        <v>174</v>
      </c>
      <c r="U38" s="43"/>
      <c r="V38" s="121">
        <v>4</v>
      </c>
      <c r="W38" s="33"/>
      <c r="X38" s="33"/>
      <c r="Y38" s="33"/>
      <c r="Z38" s="33"/>
      <c r="AA38" s="121"/>
      <c r="AB38" s="121"/>
      <c r="AC38" s="121"/>
      <c r="AD38" s="121"/>
      <c r="AE38" s="1"/>
      <c r="AF38" s="1"/>
      <c r="AG38" s="49"/>
      <c r="AH38" s="62"/>
      <c r="AI38" s="121">
        <v>55</v>
      </c>
      <c r="AJ38" s="121">
        <f t="shared" si="4"/>
        <v>100</v>
      </c>
      <c r="AK38" s="59">
        <f t="shared" si="5"/>
        <v>4</v>
      </c>
    </row>
    <row r="39" spans="1:37" ht="32.25" customHeight="1" x14ac:dyDescent="0.35">
      <c r="A39" s="26">
        <v>24</v>
      </c>
      <c r="B39" s="118" t="s">
        <v>140</v>
      </c>
      <c r="C39" s="79" t="s">
        <v>141</v>
      </c>
      <c r="D39" s="1"/>
      <c r="E39" s="1">
        <v>4</v>
      </c>
      <c r="F39" s="2"/>
      <c r="G39" s="33"/>
      <c r="H39" s="33"/>
      <c r="I39" s="33"/>
      <c r="J39" s="33"/>
      <c r="K39" s="121"/>
      <c r="L39" s="121"/>
      <c r="M39" s="121"/>
      <c r="N39" s="121"/>
      <c r="O39" s="33"/>
      <c r="P39" s="33"/>
      <c r="Q39" s="33"/>
      <c r="R39" s="33"/>
      <c r="S39" s="121">
        <v>10</v>
      </c>
      <c r="T39" s="121" t="s">
        <v>176</v>
      </c>
      <c r="U39" s="43"/>
      <c r="V39" s="121">
        <v>3</v>
      </c>
      <c r="W39" s="33"/>
      <c r="X39" s="33"/>
      <c r="Y39" s="33"/>
      <c r="Z39" s="33"/>
      <c r="AA39" s="121"/>
      <c r="AB39" s="121"/>
      <c r="AC39" s="121"/>
      <c r="AD39" s="121"/>
      <c r="AE39" s="1"/>
      <c r="AF39" s="1"/>
      <c r="AG39" s="49"/>
      <c r="AH39" s="62"/>
      <c r="AI39" s="121">
        <v>30</v>
      </c>
      <c r="AJ39" s="121">
        <f t="shared" si="4"/>
        <v>75</v>
      </c>
      <c r="AK39" s="59">
        <f t="shared" si="5"/>
        <v>3</v>
      </c>
    </row>
    <row r="40" spans="1:37" ht="32.25" customHeight="1" x14ac:dyDescent="0.35">
      <c r="A40" s="26">
        <v>25</v>
      </c>
      <c r="B40" s="118" t="s">
        <v>40</v>
      </c>
      <c r="C40" s="79" t="s">
        <v>142</v>
      </c>
      <c r="D40" s="1">
        <v>4</v>
      </c>
      <c r="E40" s="1">
        <v>4</v>
      </c>
      <c r="F40" s="2"/>
      <c r="G40" s="33"/>
      <c r="H40" s="33"/>
      <c r="I40" s="33"/>
      <c r="J40" s="33"/>
      <c r="K40" s="121"/>
      <c r="L40" s="121"/>
      <c r="M40" s="121"/>
      <c r="N40" s="121"/>
      <c r="O40" s="33"/>
      <c r="P40" s="33"/>
      <c r="Q40" s="33"/>
      <c r="R40" s="33"/>
      <c r="S40" s="121">
        <v>10</v>
      </c>
      <c r="T40" s="120" t="s">
        <v>179</v>
      </c>
      <c r="U40" s="121"/>
      <c r="V40" s="121">
        <v>3</v>
      </c>
      <c r="W40" s="33"/>
      <c r="X40" s="33"/>
      <c r="Y40" s="33"/>
      <c r="Z40" s="33"/>
      <c r="AA40" s="121"/>
      <c r="AB40" s="121"/>
      <c r="AC40" s="121"/>
      <c r="AD40" s="121"/>
      <c r="AE40" s="1"/>
      <c r="AF40" s="1"/>
      <c r="AG40" s="49"/>
      <c r="AH40" s="106"/>
      <c r="AI40" s="121">
        <v>30</v>
      </c>
      <c r="AJ40" s="121">
        <f t="shared" si="4"/>
        <v>75</v>
      </c>
      <c r="AK40" s="59">
        <f t="shared" si="5"/>
        <v>3</v>
      </c>
    </row>
    <row r="41" spans="1:37" s="97" customFormat="1" ht="32.25" customHeight="1" x14ac:dyDescent="0.35">
      <c r="A41" s="26">
        <v>26</v>
      </c>
      <c r="B41" s="29" t="s">
        <v>39</v>
      </c>
      <c r="C41" s="80" t="s">
        <v>143</v>
      </c>
      <c r="D41" s="39"/>
      <c r="E41" s="39">
        <v>5</v>
      </c>
      <c r="F41" s="98"/>
      <c r="G41" s="86"/>
      <c r="H41" s="86"/>
      <c r="I41" s="86"/>
      <c r="J41" s="86"/>
      <c r="K41" s="100"/>
      <c r="L41" s="100"/>
      <c r="M41" s="100"/>
      <c r="N41" s="100"/>
      <c r="O41" s="86"/>
      <c r="P41" s="86"/>
      <c r="Q41" s="86"/>
      <c r="R41" s="86"/>
      <c r="S41" s="100"/>
      <c r="T41" s="100"/>
      <c r="U41" s="100"/>
      <c r="V41" s="100"/>
      <c r="W41" s="86">
        <v>10</v>
      </c>
      <c r="X41" s="125" t="s">
        <v>179</v>
      </c>
      <c r="Y41" s="86"/>
      <c r="Z41" s="86">
        <v>3</v>
      </c>
      <c r="AA41" s="100"/>
      <c r="AB41" s="100"/>
      <c r="AC41" s="100"/>
      <c r="AD41" s="100"/>
      <c r="AE41" s="99"/>
      <c r="AF41" s="99"/>
      <c r="AG41" s="101"/>
      <c r="AH41" s="107"/>
      <c r="AI41" s="100">
        <v>30</v>
      </c>
      <c r="AJ41" s="100">
        <f>AK41*25</f>
        <v>75</v>
      </c>
      <c r="AK41" s="59">
        <f t="shared" si="5"/>
        <v>3</v>
      </c>
    </row>
    <row r="42" spans="1:37" ht="32.25" customHeight="1" x14ac:dyDescent="0.35">
      <c r="A42" s="26">
        <v>27</v>
      </c>
      <c r="B42" s="114" t="s">
        <v>121</v>
      </c>
      <c r="C42" s="96" t="s">
        <v>144</v>
      </c>
      <c r="D42" s="1">
        <v>5</v>
      </c>
      <c r="E42" s="1">
        <v>5</v>
      </c>
      <c r="F42" s="102"/>
      <c r="G42" s="86"/>
      <c r="H42" s="86"/>
      <c r="I42" s="86"/>
      <c r="J42" s="86"/>
      <c r="K42" s="100"/>
      <c r="L42" s="100"/>
      <c r="M42" s="100"/>
      <c r="N42" s="100"/>
      <c r="O42" s="86"/>
      <c r="P42" s="86"/>
      <c r="Q42" s="86"/>
      <c r="R42" s="86"/>
      <c r="S42" s="100"/>
      <c r="T42" s="100"/>
      <c r="U42" s="100"/>
      <c r="V42" s="100"/>
      <c r="W42" s="86">
        <v>10</v>
      </c>
      <c r="X42" s="86" t="s">
        <v>175</v>
      </c>
      <c r="Y42" s="86"/>
      <c r="Z42" s="86">
        <v>2</v>
      </c>
      <c r="AA42" s="100"/>
      <c r="AB42" s="100"/>
      <c r="AC42" s="100"/>
      <c r="AD42" s="100"/>
      <c r="AE42" s="103"/>
      <c r="AF42" s="103"/>
      <c r="AG42" s="104"/>
      <c r="AH42" s="108"/>
      <c r="AI42" s="100">
        <v>25</v>
      </c>
      <c r="AJ42" s="100">
        <f t="shared" si="4"/>
        <v>50</v>
      </c>
      <c r="AK42" s="59">
        <f t="shared" si="5"/>
        <v>2</v>
      </c>
    </row>
    <row r="43" spans="1:37" ht="32.25" customHeight="1" x14ac:dyDescent="0.35">
      <c r="A43" s="26">
        <v>28</v>
      </c>
      <c r="B43" s="114" t="s">
        <v>123</v>
      </c>
      <c r="C43" s="96" t="s">
        <v>130</v>
      </c>
      <c r="D43" s="1">
        <v>5</v>
      </c>
      <c r="E43" s="1">
        <v>5</v>
      </c>
      <c r="F43" s="102"/>
      <c r="G43" s="86"/>
      <c r="H43" s="86"/>
      <c r="I43" s="86"/>
      <c r="J43" s="86"/>
      <c r="K43" s="100"/>
      <c r="L43" s="100"/>
      <c r="M43" s="100"/>
      <c r="N43" s="100"/>
      <c r="O43" s="86"/>
      <c r="P43" s="86"/>
      <c r="Q43" s="86"/>
      <c r="R43" s="86"/>
      <c r="S43" s="100"/>
      <c r="T43" s="100"/>
      <c r="U43" s="100"/>
      <c r="V43" s="100"/>
      <c r="W43" s="86">
        <v>10</v>
      </c>
      <c r="X43" s="86" t="s">
        <v>175</v>
      </c>
      <c r="Y43" s="86"/>
      <c r="Z43" s="86">
        <v>2</v>
      </c>
      <c r="AA43" s="100"/>
      <c r="AB43" s="100"/>
      <c r="AC43" s="100"/>
      <c r="AD43" s="100"/>
      <c r="AE43" s="103"/>
      <c r="AF43" s="103"/>
      <c r="AG43" s="104"/>
      <c r="AH43" s="108"/>
      <c r="AI43" s="100">
        <v>25</v>
      </c>
      <c r="AJ43" s="100">
        <f t="shared" si="4"/>
        <v>50</v>
      </c>
      <c r="AK43" s="59">
        <f t="shared" si="5"/>
        <v>2</v>
      </c>
    </row>
    <row r="44" spans="1:37" ht="32.25" customHeight="1" x14ac:dyDescent="0.35">
      <c r="A44" s="26">
        <v>29</v>
      </c>
      <c r="B44" s="114" t="s">
        <v>44</v>
      </c>
      <c r="C44" s="96" t="s">
        <v>145</v>
      </c>
      <c r="D44" s="1">
        <v>6</v>
      </c>
      <c r="E44" s="1">
        <v>6</v>
      </c>
      <c r="F44" s="102"/>
      <c r="G44" s="111"/>
      <c r="H44" s="111"/>
      <c r="I44" s="111"/>
      <c r="J44" s="111"/>
      <c r="K44" s="105"/>
      <c r="L44" s="105"/>
      <c r="M44" s="105"/>
      <c r="N44" s="105"/>
      <c r="O44" s="111"/>
      <c r="P44" s="86"/>
      <c r="Q44" s="86"/>
      <c r="R44" s="86"/>
      <c r="S44" s="100"/>
      <c r="T44" s="100"/>
      <c r="U44" s="100"/>
      <c r="V44" s="100"/>
      <c r="W44" s="86"/>
      <c r="X44" s="86"/>
      <c r="Y44" s="86"/>
      <c r="Z44" s="86"/>
      <c r="AA44" s="100">
        <v>15</v>
      </c>
      <c r="AB44" s="127" t="s">
        <v>181</v>
      </c>
      <c r="AC44" s="100"/>
      <c r="AD44" s="100">
        <v>3</v>
      </c>
      <c r="AE44" s="103"/>
      <c r="AF44" s="103"/>
      <c r="AG44" s="103"/>
      <c r="AH44" s="109"/>
      <c r="AI44" s="100">
        <v>45</v>
      </c>
      <c r="AJ44" s="100">
        <f t="shared" si="4"/>
        <v>75</v>
      </c>
      <c r="AK44" s="59">
        <f t="shared" si="5"/>
        <v>3</v>
      </c>
    </row>
    <row r="45" spans="1:37" ht="32.25" customHeight="1" x14ac:dyDescent="0.35">
      <c r="A45" s="26">
        <v>30</v>
      </c>
      <c r="B45" s="114" t="s">
        <v>139</v>
      </c>
      <c r="C45" s="96" t="s">
        <v>146</v>
      </c>
      <c r="D45" s="1"/>
      <c r="E45" s="1">
        <v>6</v>
      </c>
      <c r="F45" s="102"/>
      <c r="G45" s="111"/>
      <c r="H45" s="111"/>
      <c r="I45" s="111"/>
      <c r="J45" s="111"/>
      <c r="K45" s="105"/>
      <c r="L45" s="105"/>
      <c r="M45" s="105"/>
      <c r="N45" s="105"/>
      <c r="O45" s="111"/>
      <c r="P45" s="86"/>
      <c r="Q45" s="86"/>
      <c r="R45" s="86"/>
      <c r="S45" s="100"/>
      <c r="T45" s="100"/>
      <c r="U45" s="100"/>
      <c r="V45" s="100"/>
      <c r="W45" s="86"/>
      <c r="X45" s="86"/>
      <c r="Y45" s="86"/>
      <c r="Z45" s="86"/>
      <c r="AA45" s="100">
        <v>10</v>
      </c>
      <c r="AB45" s="100" t="s">
        <v>175</v>
      </c>
      <c r="AC45" s="100"/>
      <c r="AD45" s="100">
        <v>2</v>
      </c>
      <c r="AE45" s="103"/>
      <c r="AF45" s="103"/>
      <c r="AG45" s="103"/>
      <c r="AH45" s="109"/>
      <c r="AI45" s="100">
        <v>25</v>
      </c>
      <c r="AJ45" s="100">
        <f t="shared" si="4"/>
        <v>50</v>
      </c>
      <c r="AK45" s="59">
        <f t="shared" si="5"/>
        <v>2</v>
      </c>
    </row>
    <row r="46" spans="1:37" ht="32.25" customHeight="1" x14ac:dyDescent="0.35">
      <c r="A46" s="26">
        <v>31</v>
      </c>
      <c r="B46" s="114" t="s">
        <v>122</v>
      </c>
      <c r="C46" s="79" t="s">
        <v>147</v>
      </c>
      <c r="D46" s="1"/>
      <c r="E46" s="1">
        <v>6</v>
      </c>
      <c r="F46" s="102"/>
      <c r="G46" s="111"/>
      <c r="H46" s="111"/>
      <c r="I46" s="111"/>
      <c r="J46" s="111"/>
      <c r="K46" s="105"/>
      <c r="L46" s="105"/>
      <c r="M46" s="105"/>
      <c r="N46" s="105"/>
      <c r="O46" s="111"/>
      <c r="P46" s="86"/>
      <c r="Q46" s="86"/>
      <c r="R46" s="86"/>
      <c r="S46" s="100"/>
      <c r="T46" s="100"/>
      <c r="U46" s="100"/>
      <c r="V46" s="100"/>
      <c r="W46" s="86"/>
      <c r="X46" s="86"/>
      <c r="Y46" s="86"/>
      <c r="Z46" s="86"/>
      <c r="AA46" s="100">
        <v>10</v>
      </c>
      <c r="AB46" s="100" t="s">
        <v>175</v>
      </c>
      <c r="AC46" s="100"/>
      <c r="AD46" s="100">
        <v>2</v>
      </c>
      <c r="AE46" s="103"/>
      <c r="AF46" s="103"/>
      <c r="AG46" s="103"/>
      <c r="AH46" s="109"/>
      <c r="AI46" s="100">
        <v>25</v>
      </c>
      <c r="AJ46" s="100">
        <f t="shared" si="4"/>
        <v>50</v>
      </c>
      <c r="AK46" s="59">
        <f t="shared" si="5"/>
        <v>2</v>
      </c>
    </row>
    <row r="47" spans="1:37" ht="32.25" customHeight="1" x14ac:dyDescent="0.35">
      <c r="A47" s="26">
        <v>32</v>
      </c>
      <c r="B47" s="114" t="s">
        <v>127</v>
      </c>
      <c r="C47" s="79" t="s">
        <v>134</v>
      </c>
      <c r="D47" s="1"/>
      <c r="E47" s="1">
        <v>6</v>
      </c>
      <c r="F47" s="102"/>
      <c r="G47" s="86"/>
      <c r="H47" s="86"/>
      <c r="I47" s="86"/>
      <c r="J47" s="86"/>
      <c r="K47" s="100"/>
      <c r="L47" s="100"/>
      <c r="M47" s="100"/>
      <c r="N47" s="100"/>
      <c r="O47" s="86"/>
      <c r="P47" s="86"/>
      <c r="Q47" s="86"/>
      <c r="R47" s="86"/>
      <c r="S47" s="100"/>
      <c r="T47" s="100"/>
      <c r="U47" s="100"/>
      <c r="V47" s="100"/>
      <c r="W47" s="86"/>
      <c r="X47" s="86"/>
      <c r="Y47" s="86"/>
      <c r="Z47" s="86"/>
      <c r="AA47" s="100">
        <v>5</v>
      </c>
      <c r="AB47" s="100"/>
      <c r="AC47" s="100">
        <v>25</v>
      </c>
      <c r="AD47" s="100">
        <v>2</v>
      </c>
      <c r="AE47" s="115"/>
      <c r="AF47" s="115"/>
      <c r="AG47" s="116"/>
      <c r="AH47" s="117"/>
      <c r="AI47" s="100">
        <v>30</v>
      </c>
      <c r="AJ47" s="100">
        <f t="shared" si="4"/>
        <v>50</v>
      </c>
      <c r="AK47" s="59">
        <f t="shared" si="5"/>
        <v>2</v>
      </c>
    </row>
    <row r="48" spans="1:37" ht="32.25" customHeight="1" x14ac:dyDescent="0.35">
      <c r="A48" s="26">
        <v>33</v>
      </c>
      <c r="B48" s="114" t="s">
        <v>138</v>
      </c>
      <c r="C48" s="79" t="s">
        <v>148</v>
      </c>
      <c r="D48" s="1"/>
      <c r="E48" s="1">
        <v>7</v>
      </c>
      <c r="F48" s="102"/>
      <c r="G48" s="86"/>
      <c r="H48" s="86"/>
      <c r="I48" s="86"/>
      <c r="J48" s="86"/>
      <c r="K48" s="100"/>
      <c r="L48" s="100"/>
      <c r="M48" s="100"/>
      <c r="N48" s="100"/>
      <c r="O48" s="86"/>
      <c r="P48" s="86"/>
      <c r="Q48" s="86"/>
      <c r="R48" s="86"/>
      <c r="S48" s="100"/>
      <c r="T48" s="100"/>
      <c r="U48" s="100"/>
      <c r="V48" s="100"/>
      <c r="W48" s="86"/>
      <c r="X48" s="86"/>
      <c r="Y48" s="86"/>
      <c r="Z48" s="86"/>
      <c r="AA48" s="100"/>
      <c r="AB48" s="100"/>
      <c r="AC48" s="100"/>
      <c r="AD48" s="100"/>
      <c r="AE48" s="115">
        <v>10</v>
      </c>
      <c r="AF48" s="125" t="s">
        <v>179</v>
      </c>
      <c r="AG48" s="116"/>
      <c r="AH48" s="117">
        <v>2</v>
      </c>
      <c r="AI48" s="100">
        <v>30</v>
      </c>
      <c r="AJ48" s="100">
        <f t="shared" si="4"/>
        <v>50</v>
      </c>
      <c r="AK48" s="59">
        <f t="shared" si="5"/>
        <v>2</v>
      </c>
    </row>
    <row r="49" spans="1:39" ht="32.25" customHeight="1" x14ac:dyDescent="0.35">
      <c r="A49" s="26">
        <v>34</v>
      </c>
      <c r="B49" s="114" t="s">
        <v>208</v>
      </c>
      <c r="C49" s="79" t="s">
        <v>202</v>
      </c>
      <c r="D49" s="1">
        <v>7</v>
      </c>
      <c r="E49" s="1">
        <v>7</v>
      </c>
      <c r="F49" s="102"/>
      <c r="G49" s="111"/>
      <c r="H49" s="111"/>
      <c r="I49" s="111"/>
      <c r="J49" s="111"/>
      <c r="K49" s="105"/>
      <c r="L49" s="105"/>
      <c r="M49" s="105"/>
      <c r="N49" s="105"/>
      <c r="O49" s="111"/>
      <c r="P49" s="86"/>
      <c r="Q49" s="86"/>
      <c r="R49" s="86"/>
      <c r="S49" s="100"/>
      <c r="T49" s="100"/>
      <c r="U49" s="100"/>
      <c r="V49" s="100"/>
      <c r="W49" s="86"/>
      <c r="X49" s="86"/>
      <c r="Y49" s="86"/>
      <c r="Z49" s="86"/>
      <c r="AA49" s="100"/>
      <c r="AB49" s="100"/>
      <c r="AC49" s="100"/>
      <c r="AD49" s="100"/>
      <c r="AE49" s="115">
        <v>10</v>
      </c>
      <c r="AF49" s="115" t="s">
        <v>176</v>
      </c>
      <c r="AG49" s="115"/>
      <c r="AH49" s="117">
        <v>2</v>
      </c>
      <c r="AI49" s="100">
        <v>30</v>
      </c>
      <c r="AJ49" s="100">
        <f t="shared" si="4"/>
        <v>50</v>
      </c>
      <c r="AK49" s="59">
        <f t="shared" si="5"/>
        <v>2</v>
      </c>
    </row>
    <row r="50" spans="1:39" ht="32.25" customHeight="1" x14ac:dyDescent="0.35">
      <c r="A50" s="26">
        <v>35</v>
      </c>
      <c r="B50" s="114" t="s">
        <v>149</v>
      </c>
      <c r="C50" s="79" t="s">
        <v>151</v>
      </c>
      <c r="D50" s="1"/>
      <c r="E50" s="1">
        <v>7</v>
      </c>
      <c r="F50" s="102"/>
      <c r="G50" s="111"/>
      <c r="H50" s="111"/>
      <c r="I50" s="111"/>
      <c r="J50" s="111"/>
      <c r="K50" s="105"/>
      <c r="L50" s="105"/>
      <c r="M50" s="105"/>
      <c r="N50" s="105"/>
      <c r="O50" s="111"/>
      <c r="P50" s="86"/>
      <c r="Q50" s="86"/>
      <c r="R50" s="86"/>
      <c r="S50" s="100"/>
      <c r="T50" s="100"/>
      <c r="U50" s="100"/>
      <c r="V50" s="100"/>
      <c r="W50" s="86"/>
      <c r="X50" s="86"/>
      <c r="Y50" s="86"/>
      <c r="Z50" s="86"/>
      <c r="AA50" s="100"/>
      <c r="AB50" s="100"/>
      <c r="AC50" s="100"/>
      <c r="AD50" s="100"/>
      <c r="AE50" s="115">
        <v>10</v>
      </c>
      <c r="AF50" s="115" t="s">
        <v>176</v>
      </c>
      <c r="AG50" s="116"/>
      <c r="AH50" s="117">
        <v>2</v>
      </c>
      <c r="AI50" s="100">
        <v>30</v>
      </c>
      <c r="AJ50" s="100">
        <f t="shared" si="4"/>
        <v>50</v>
      </c>
      <c r="AK50" s="59">
        <f t="shared" si="5"/>
        <v>2</v>
      </c>
    </row>
    <row r="51" spans="1:39" ht="32.25" customHeight="1" x14ac:dyDescent="0.35">
      <c r="A51" s="26">
        <v>36</v>
      </c>
      <c r="B51" s="114" t="s">
        <v>50</v>
      </c>
      <c r="C51" s="96" t="s">
        <v>135</v>
      </c>
      <c r="D51" s="1"/>
      <c r="E51" s="1">
        <v>7</v>
      </c>
      <c r="F51" s="102"/>
      <c r="G51" s="86"/>
      <c r="H51" s="86"/>
      <c r="I51" s="86"/>
      <c r="J51" s="86"/>
      <c r="K51" s="100"/>
      <c r="L51" s="100"/>
      <c r="M51" s="100"/>
      <c r="N51" s="100"/>
      <c r="O51" s="86"/>
      <c r="P51" s="86"/>
      <c r="Q51" s="86"/>
      <c r="R51" s="86"/>
      <c r="S51" s="100"/>
      <c r="T51" s="100"/>
      <c r="U51" s="100"/>
      <c r="V51" s="100"/>
      <c r="W51" s="86"/>
      <c r="X51" s="86"/>
      <c r="Y51" s="86"/>
      <c r="Z51" s="86"/>
      <c r="AA51" s="100"/>
      <c r="AB51" s="100"/>
      <c r="AC51" s="100"/>
      <c r="AD51" s="100"/>
      <c r="AE51" s="115"/>
      <c r="AF51" s="115">
        <v>30</v>
      </c>
      <c r="AG51" s="116"/>
      <c r="AH51" s="117">
        <v>3</v>
      </c>
      <c r="AI51" s="100">
        <v>30</v>
      </c>
      <c r="AJ51" s="100">
        <f t="shared" si="4"/>
        <v>75</v>
      </c>
      <c r="AK51" s="59">
        <f t="shared" si="5"/>
        <v>3</v>
      </c>
    </row>
    <row r="52" spans="1:39" ht="32.25" customHeight="1" x14ac:dyDescent="0.35">
      <c r="A52" s="26">
        <v>37</v>
      </c>
      <c r="B52" s="114" t="s">
        <v>128</v>
      </c>
      <c r="C52" s="96" t="s">
        <v>201</v>
      </c>
      <c r="D52" s="1"/>
      <c r="E52" s="1">
        <v>7</v>
      </c>
      <c r="F52" s="102"/>
      <c r="G52" s="86"/>
      <c r="H52" s="86"/>
      <c r="I52" s="86"/>
      <c r="J52" s="86"/>
      <c r="K52" s="100"/>
      <c r="L52" s="100"/>
      <c r="M52" s="100"/>
      <c r="N52" s="100"/>
      <c r="O52" s="86"/>
      <c r="P52" s="86"/>
      <c r="Q52" s="86"/>
      <c r="R52" s="86"/>
      <c r="S52" s="100"/>
      <c r="T52" s="100"/>
      <c r="U52" s="100"/>
      <c r="V52" s="100"/>
      <c r="W52" s="86"/>
      <c r="X52" s="86"/>
      <c r="Y52" s="86"/>
      <c r="Z52" s="86"/>
      <c r="AA52" s="100"/>
      <c r="AB52" s="100"/>
      <c r="AC52" s="100"/>
      <c r="AD52" s="100"/>
      <c r="AE52" s="103"/>
      <c r="AF52" s="103"/>
      <c r="AG52" s="104"/>
      <c r="AH52" s="110">
        <v>3</v>
      </c>
      <c r="AI52" s="100">
        <v>0</v>
      </c>
      <c r="AJ52" s="100">
        <f t="shared" si="4"/>
        <v>75</v>
      </c>
      <c r="AK52" s="59">
        <f t="shared" si="5"/>
        <v>3</v>
      </c>
    </row>
    <row r="53" spans="1:39" ht="32.25" customHeight="1" x14ac:dyDescent="0.35">
      <c r="A53" s="167" t="s">
        <v>11</v>
      </c>
      <c r="B53" s="168"/>
      <c r="C53" s="39"/>
      <c r="D53" s="39"/>
      <c r="E53" s="39"/>
      <c r="F53" s="39"/>
      <c r="G53" s="121">
        <f t="shared" ref="G53:AK53" si="6">SUM(G24:G52)</f>
        <v>110</v>
      </c>
      <c r="H53" s="121">
        <f t="shared" si="6"/>
        <v>0</v>
      </c>
      <c r="I53" s="121">
        <f t="shared" si="6"/>
        <v>0</v>
      </c>
      <c r="J53" s="121">
        <f t="shared" si="6"/>
        <v>24</v>
      </c>
      <c r="K53" s="121">
        <f t="shared" si="6"/>
        <v>95</v>
      </c>
      <c r="L53" s="121">
        <f t="shared" si="6"/>
        <v>0</v>
      </c>
      <c r="M53" s="121">
        <f t="shared" si="6"/>
        <v>0</v>
      </c>
      <c r="N53" s="121">
        <f t="shared" si="6"/>
        <v>23</v>
      </c>
      <c r="O53" s="121">
        <f t="shared" si="6"/>
        <v>65</v>
      </c>
      <c r="P53" s="121">
        <f t="shared" si="6"/>
        <v>0</v>
      </c>
      <c r="Q53" s="121">
        <f t="shared" si="6"/>
        <v>0</v>
      </c>
      <c r="R53" s="121">
        <f t="shared" si="6"/>
        <v>13</v>
      </c>
      <c r="S53" s="121">
        <f t="shared" si="6"/>
        <v>45</v>
      </c>
      <c r="T53" s="121">
        <f t="shared" si="6"/>
        <v>0</v>
      </c>
      <c r="U53" s="121">
        <f t="shared" si="6"/>
        <v>0</v>
      </c>
      <c r="V53" s="121">
        <f t="shared" si="6"/>
        <v>10</v>
      </c>
      <c r="W53" s="121">
        <f t="shared" si="6"/>
        <v>30</v>
      </c>
      <c r="X53" s="121">
        <f t="shared" si="6"/>
        <v>0</v>
      </c>
      <c r="Y53" s="121">
        <f t="shared" si="6"/>
        <v>0</v>
      </c>
      <c r="Z53" s="121">
        <f t="shared" si="6"/>
        <v>7</v>
      </c>
      <c r="AA53" s="121">
        <f t="shared" si="6"/>
        <v>40</v>
      </c>
      <c r="AB53" s="121">
        <f t="shared" si="6"/>
        <v>0</v>
      </c>
      <c r="AC53" s="121">
        <f t="shared" si="6"/>
        <v>25</v>
      </c>
      <c r="AD53" s="121">
        <f t="shared" si="6"/>
        <v>9</v>
      </c>
      <c r="AE53" s="121">
        <f t="shared" si="6"/>
        <v>30</v>
      </c>
      <c r="AF53" s="121">
        <f t="shared" si="6"/>
        <v>30</v>
      </c>
      <c r="AG53" s="121">
        <f t="shared" si="6"/>
        <v>0</v>
      </c>
      <c r="AH53" s="121">
        <f t="shared" si="6"/>
        <v>12</v>
      </c>
      <c r="AI53" s="43">
        <f>SUM(AI24:AI52)</f>
        <v>1025</v>
      </c>
      <c r="AJ53" s="121">
        <f t="shared" si="6"/>
        <v>2450</v>
      </c>
      <c r="AK53" s="121">
        <f t="shared" si="6"/>
        <v>98</v>
      </c>
    </row>
    <row r="54" spans="1:39" s="10" customFormat="1" ht="32.25" customHeight="1" x14ac:dyDescent="0.35">
      <c r="A54" s="169" t="s">
        <v>73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1"/>
      <c r="AL54" s="5"/>
      <c r="AM54" s="5"/>
    </row>
    <row r="55" spans="1:39" ht="32.25" customHeight="1" x14ac:dyDescent="0.35">
      <c r="A55" s="27">
        <v>38</v>
      </c>
      <c r="B55" s="53" t="s">
        <v>67</v>
      </c>
      <c r="C55" s="80" t="s">
        <v>92</v>
      </c>
      <c r="D55" s="39">
        <v>3</v>
      </c>
      <c r="E55" s="39">
        <v>3</v>
      </c>
      <c r="F55" s="39"/>
      <c r="G55" s="33"/>
      <c r="H55" s="33"/>
      <c r="I55" s="33"/>
      <c r="J55" s="33"/>
      <c r="K55" s="38"/>
      <c r="L55" s="38"/>
      <c r="M55" s="38"/>
      <c r="N55" s="38"/>
      <c r="O55" s="33">
        <v>20</v>
      </c>
      <c r="P55" s="126" t="s">
        <v>182</v>
      </c>
      <c r="Q55" s="33"/>
      <c r="R55" s="33">
        <v>6</v>
      </c>
      <c r="S55" s="121"/>
      <c r="T55" s="121"/>
      <c r="U55" s="121"/>
      <c r="V55" s="121"/>
      <c r="W55" s="33"/>
      <c r="X55" s="33"/>
      <c r="Y55" s="33"/>
      <c r="Z55" s="33"/>
      <c r="AA55" s="121"/>
      <c r="AB55" s="121"/>
      <c r="AC55" s="121"/>
      <c r="AD55" s="121"/>
      <c r="AE55" s="1"/>
      <c r="AF55" s="1"/>
      <c r="AG55" s="49"/>
      <c r="AH55" s="27"/>
      <c r="AI55" s="44">
        <v>60</v>
      </c>
      <c r="AJ55" s="44">
        <f>AK55*25</f>
        <v>150</v>
      </c>
      <c r="AK55" s="44">
        <f>SUM(AH55,AD55,Z55,V55,R55,N55,J55)</f>
        <v>6</v>
      </c>
    </row>
    <row r="56" spans="1:39" s="12" customFormat="1" ht="35.25" customHeight="1" x14ac:dyDescent="0.35">
      <c r="A56" s="27">
        <v>39</v>
      </c>
      <c r="B56" s="53" t="s">
        <v>53</v>
      </c>
      <c r="C56" s="79" t="s">
        <v>93</v>
      </c>
      <c r="D56" s="1">
        <v>4</v>
      </c>
      <c r="E56" s="1">
        <v>4</v>
      </c>
      <c r="F56" s="1"/>
      <c r="G56" s="33"/>
      <c r="H56" s="33"/>
      <c r="I56" s="33"/>
      <c r="J56" s="33"/>
      <c r="K56" s="38"/>
      <c r="L56" s="38"/>
      <c r="M56" s="38"/>
      <c r="N56" s="38"/>
      <c r="O56" s="33"/>
      <c r="P56" s="33"/>
      <c r="Q56" s="33"/>
      <c r="R56" s="33"/>
      <c r="S56" s="94">
        <v>20</v>
      </c>
      <c r="T56" s="127" t="s">
        <v>182</v>
      </c>
      <c r="U56" s="94"/>
      <c r="V56" s="94">
        <v>6</v>
      </c>
      <c r="W56" s="85"/>
      <c r="X56" s="85"/>
      <c r="Y56" s="85"/>
      <c r="Z56" s="85"/>
      <c r="AA56" s="121"/>
      <c r="AB56" s="121"/>
      <c r="AC56" s="121"/>
      <c r="AD56" s="121"/>
      <c r="AE56" s="1"/>
      <c r="AF56" s="1"/>
      <c r="AG56" s="49"/>
      <c r="AH56" s="27"/>
      <c r="AI56" s="44">
        <v>60</v>
      </c>
      <c r="AJ56" s="44">
        <f t="shared" ref="AJ56:AJ65" si="7">AK56*25</f>
        <v>150</v>
      </c>
      <c r="AK56" s="44">
        <f t="shared" ref="AK56:AK65" si="8">SUM(AH56,AD56,Z56,V56,R56,N56,J56)</f>
        <v>6</v>
      </c>
      <c r="AL56" s="5"/>
      <c r="AM56" s="5"/>
    </row>
    <row r="57" spans="1:39" s="12" customFormat="1" ht="35.25" customHeight="1" x14ac:dyDescent="0.35">
      <c r="A57" s="27">
        <v>40</v>
      </c>
      <c r="B57" s="53" t="s">
        <v>55</v>
      </c>
      <c r="C57" s="79" t="s">
        <v>136</v>
      </c>
      <c r="D57" s="1">
        <v>4</v>
      </c>
      <c r="E57" s="1">
        <v>4</v>
      </c>
      <c r="F57" s="1"/>
      <c r="G57" s="33"/>
      <c r="H57" s="33"/>
      <c r="I57" s="33"/>
      <c r="J57" s="33"/>
      <c r="K57" s="38"/>
      <c r="L57" s="38"/>
      <c r="M57" s="38"/>
      <c r="N57" s="38"/>
      <c r="O57" s="33"/>
      <c r="P57" s="33"/>
      <c r="Q57" s="33"/>
      <c r="R57" s="33"/>
      <c r="S57" s="121">
        <v>15</v>
      </c>
      <c r="T57" s="120" t="s">
        <v>179</v>
      </c>
      <c r="U57" s="121"/>
      <c r="V57" s="121">
        <v>3</v>
      </c>
      <c r="W57" s="33"/>
      <c r="X57" s="33"/>
      <c r="Y57" s="33"/>
      <c r="Z57" s="33"/>
      <c r="AA57" s="121"/>
      <c r="AB57" s="121"/>
      <c r="AC57" s="121"/>
      <c r="AD57" s="121"/>
      <c r="AE57" s="1"/>
      <c r="AF57" s="1"/>
      <c r="AG57" s="49"/>
      <c r="AH57" s="27"/>
      <c r="AI57" s="44">
        <v>35</v>
      </c>
      <c r="AJ57" s="44">
        <f t="shared" si="7"/>
        <v>75</v>
      </c>
      <c r="AK57" s="44">
        <f t="shared" si="8"/>
        <v>3</v>
      </c>
      <c r="AL57" s="5"/>
      <c r="AM57" s="5"/>
    </row>
    <row r="58" spans="1:39" s="12" customFormat="1" ht="35.25" customHeight="1" x14ac:dyDescent="0.35">
      <c r="A58" s="27">
        <v>41</v>
      </c>
      <c r="B58" s="53" t="s">
        <v>152</v>
      </c>
      <c r="C58" s="79" t="s">
        <v>153</v>
      </c>
      <c r="D58" s="1"/>
      <c r="E58" s="1">
        <v>4</v>
      </c>
      <c r="F58" s="1"/>
      <c r="G58" s="33"/>
      <c r="H58" s="33"/>
      <c r="I58" s="33"/>
      <c r="J58" s="33"/>
      <c r="K58" s="38"/>
      <c r="L58" s="38"/>
      <c r="M58" s="38"/>
      <c r="N58" s="38"/>
      <c r="O58" s="33"/>
      <c r="P58" s="33"/>
      <c r="Q58" s="33"/>
      <c r="R58" s="33"/>
      <c r="S58" s="121">
        <v>15</v>
      </c>
      <c r="T58" s="121" t="s">
        <v>176</v>
      </c>
      <c r="U58" s="121"/>
      <c r="V58" s="121">
        <v>3</v>
      </c>
      <c r="W58" s="33"/>
      <c r="X58" s="33"/>
      <c r="Y58" s="33"/>
      <c r="Z58" s="33"/>
      <c r="AA58" s="121"/>
      <c r="AB58" s="121"/>
      <c r="AC58" s="121"/>
      <c r="AD58" s="121"/>
      <c r="AE58" s="1"/>
      <c r="AF58" s="1"/>
      <c r="AG58" s="49"/>
      <c r="AH58" s="27"/>
      <c r="AI58" s="44">
        <v>35</v>
      </c>
      <c r="AJ58" s="44">
        <f t="shared" si="7"/>
        <v>75</v>
      </c>
      <c r="AK58" s="44">
        <f t="shared" si="8"/>
        <v>3</v>
      </c>
      <c r="AL58" s="5"/>
      <c r="AM58" s="5"/>
    </row>
    <row r="59" spans="1:39" s="12" customFormat="1" ht="35.25" customHeight="1" x14ac:dyDescent="0.35">
      <c r="A59" s="27">
        <v>42</v>
      </c>
      <c r="B59" s="53" t="s">
        <v>124</v>
      </c>
      <c r="C59" s="79" t="s">
        <v>154</v>
      </c>
      <c r="D59" s="1">
        <v>5</v>
      </c>
      <c r="E59" s="1">
        <v>5</v>
      </c>
      <c r="F59" s="1"/>
      <c r="G59" s="33"/>
      <c r="H59" s="33"/>
      <c r="I59" s="33"/>
      <c r="J59" s="33"/>
      <c r="K59" s="38"/>
      <c r="L59" s="38"/>
      <c r="M59" s="38"/>
      <c r="N59" s="38"/>
      <c r="O59" s="33"/>
      <c r="P59" s="33"/>
      <c r="Q59" s="33"/>
      <c r="R59" s="33"/>
      <c r="S59" s="121"/>
      <c r="T59" s="121"/>
      <c r="U59" s="121"/>
      <c r="V59" s="121"/>
      <c r="W59" s="33">
        <v>20</v>
      </c>
      <c r="X59" s="126" t="s">
        <v>182</v>
      </c>
      <c r="Y59" s="33"/>
      <c r="Z59" s="33">
        <v>6</v>
      </c>
      <c r="AA59" s="121"/>
      <c r="AB59" s="121"/>
      <c r="AC59" s="121"/>
      <c r="AD59" s="121"/>
      <c r="AE59" s="1"/>
      <c r="AF59" s="1"/>
      <c r="AG59" s="49"/>
      <c r="AH59" s="27"/>
      <c r="AI59" s="44">
        <v>60</v>
      </c>
      <c r="AJ59" s="44">
        <f t="shared" si="7"/>
        <v>150</v>
      </c>
      <c r="AK59" s="44">
        <f t="shared" si="8"/>
        <v>6</v>
      </c>
      <c r="AL59" s="5"/>
      <c r="AM59" s="5"/>
    </row>
    <row r="60" spans="1:39" s="12" customFormat="1" ht="35.25" customHeight="1" x14ac:dyDescent="0.35">
      <c r="A60" s="27">
        <v>43</v>
      </c>
      <c r="B60" s="53" t="s">
        <v>194</v>
      </c>
      <c r="C60" s="79" t="s">
        <v>94</v>
      </c>
      <c r="D60" s="1">
        <v>5</v>
      </c>
      <c r="E60" s="1">
        <v>5</v>
      </c>
      <c r="F60" s="1"/>
      <c r="G60" s="33"/>
      <c r="H60" s="33"/>
      <c r="I60" s="33"/>
      <c r="J60" s="33"/>
      <c r="K60" s="38"/>
      <c r="L60" s="38"/>
      <c r="M60" s="38"/>
      <c r="N60" s="38"/>
      <c r="O60" s="33"/>
      <c r="P60" s="33"/>
      <c r="Q60" s="33"/>
      <c r="R60" s="33"/>
      <c r="S60" s="121"/>
      <c r="T60" s="121"/>
      <c r="U60" s="121"/>
      <c r="V60" s="121"/>
      <c r="W60" s="33">
        <v>20</v>
      </c>
      <c r="X60" s="33" t="s">
        <v>190</v>
      </c>
      <c r="Y60" s="75"/>
      <c r="Z60" s="33">
        <v>6</v>
      </c>
      <c r="AA60" s="121"/>
      <c r="AB60" s="121"/>
      <c r="AC60" s="43"/>
      <c r="AD60" s="121"/>
      <c r="AE60" s="1"/>
      <c r="AF60" s="1"/>
      <c r="AG60" s="49"/>
      <c r="AH60" s="27"/>
      <c r="AI60" s="44">
        <v>65</v>
      </c>
      <c r="AJ60" s="44">
        <f t="shared" si="7"/>
        <v>150</v>
      </c>
      <c r="AK60" s="44">
        <f t="shared" si="8"/>
        <v>6</v>
      </c>
      <c r="AL60" s="5"/>
      <c r="AM60" s="5"/>
    </row>
    <row r="61" spans="1:39" s="12" customFormat="1" ht="35.25" customHeight="1" x14ac:dyDescent="0.35">
      <c r="A61" s="27">
        <v>44</v>
      </c>
      <c r="B61" s="53" t="s">
        <v>56</v>
      </c>
      <c r="C61" s="79" t="s">
        <v>155</v>
      </c>
      <c r="D61" s="1">
        <v>6</v>
      </c>
      <c r="E61" s="1">
        <v>6</v>
      </c>
      <c r="F61" s="1"/>
      <c r="G61" s="33"/>
      <c r="H61" s="33"/>
      <c r="I61" s="33"/>
      <c r="J61" s="33"/>
      <c r="K61" s="38"/>
      <c r="L61" s="38"/>
      <c r="M61" s="38"/>
      <c r="N61" s="38"/>
      <c r="O61" s="33"/>
      <c r="P61" s="33"/>
      <c r="Q61" s="33"/>
      <c r="R61" s="33"/>
      <c r="S61" s="121"/>
      <c r="T61" s="121"/>
      <c r="U61" s="121"/>
      <c r="V61" s="121"/>
      <c r="W61" s="33"/>
      <c r="X61" s="33"/>
      <c r="Y61" s="75"/>
      <c r="Z61" s="33"/>
      <c r="AA61" s="121">
        <v>20</v>
      </c>
      <c r="AB61" s="121" t="s">
        <v>183</v>
      </c>
      <c r="AC61" s="121"/>
      <c r="AD61" s="121">
        <v>6</v>
      </c>
      <c r="AE61" s="1"/>
      <c r="AF61" s="1"/>
      <c r="AG61" s="49"/>
      <c r="AH61" s="27"/>
      <c r="AI61" s="44">
        <v>60</v>
      </c>
      <c r="AJ61" s="44">
        <f t="shared" si="7"/>
        <v>150</v>
      </c>
      <c r="AK61" s="44">
        <f t="shared" si="8"/>
        <v>6</v>
      </c>
      <c r="AL61" s="5"/>
      <c r="AM61" s="5"/>
    </row>
    <row r="62" spans="1:39" s="12" customFormat="1" ht="35.25" customHeight="1" x14ac:dyDescent="0.35">
      <c r="A62" s="27">
        <v>45</v>
      </c>
      <c r="B62" s="53" t="s">
        <v>59</v>
      </c>
      <c r="C62" s="79" t="s">
        <v>156</v>
      </c>
      <c r="D62" s="1">
        <v>6</v>
      </c>
      <c r="E62" s="1">
        <v>6</v>
      </c>
      <c r="F62" s="1"/>
      <c r="G62" s="33"/>
      <c r="H62" s="33"/>
      <c r="I62" s="33"/>
      <c r="J62" s="33"/>
      <c r="K62" s="38"/>
      <c r="L62" s="38"/>
      <c r="M62" s="38"/>
      <c r="N62" s="38"/>
      <c r="O62" s="33"/>
      <c r="P62" s="33"/>
      <c r="Q62" s="33"/>
      <c r="R62" s="33"/>
      <c r="S62" s="121"/>
      <c r="T62" s="121"/>
      <c r="U62" s="121"/>
      <c r="V62" s="121"/>
      <c r="W62" s="33"/>
      <c r="X62" s="33"/>
      <c r="Y62" s="33"/>
      <c r="Z62" s="33"/>
      <c r="AA62" s="121">
        <v>20</v>
      </c>
      <c r="AB62" s="127" t="s">
        <v>182</v>
      </c>
      <c r="AC62" s="121"/>
      <c r="AD62" s="121">
        <v>6</v>
      </c>
      <c r="AE62" s="1"/>
      <c r="AF62" s="1"/>
      <c r="AG62" s="49"/>
      <c r="AH62" s="27"/>
      <c r="AI62" s="44">
        <v>60</v>
      </c>
      <c r="AJ62" s="44">
        <f t="shared" si="7"/>
        <v>150</v>
      </c>
      <c r="AK62" s="44">
        <f t="shared" si="8"/>
        <v>6</v>
      </c>
      <c r="AL62" s="5"/>
      <c r="AM62" s="5"/>
    </row>
    <row r="63" spans="1:39" s="12" customFormat="1" ht="35.25" customHeight="1" x14ac:dyDescent="0.35">
      <c r="A63" s="27">
        <v>46</v>
      </c>
      <c r="B63" s="53" t="s">
        <v>62</v>
      </c>
      <c r="C63" s="79" t="s">
        <v>157</v>
      </c>
      <c r="D63" s="1">
        <v>6</v>
      </c>
      <c r="E63" s="1">
        <v>6</v>
      </c>
      <c r="F63" s="1"/>
      <c r="G63" s="33"/>
      <c r="H63" s="33"/>
      <c r="I63" s="33"/>
      <c r="J63" s="33"/>
      <c r="K63" s="38"/>
      <c r="L63" s="38"/>
      <c r="M63" s="38"/>
      <c r="N63" s="38"/>
      <c r="O63" s="33"/>
      <c r="P63" s="33"/>
      <c r="Q63" s="33"/>
      <c r="R63" s="33"/>
      <c r="S63" s="121"/>
      <c r="T63" s="121"/>
      <c r="U63" s="121"/>
      <c r="V63" s="121"/>
      <c r="W63" s="33"/>
      <c r="X63" s="33"/>
      <c r="Y63" s="33"/>
      <c r="Z63" s="33"/>
      <c r="AA63" s="121">
        <v>20</v>
      </c>
      <c r="AB63" s="121" t="s">
        <v>183</v>
      </c>
      <c r="AC63" s="43"/>
      <c r="AD63" s="121">
        <v>6</v>
      </c>
      <c r="AE63" s="1"/>
      <c r="AF63" s="1"/>
      <c r="AG63" s="49"/>
      <c r="AH63" s="27"/>
      <c r="AI63" s="44">
        <v>60</v>
      </c>
      <c r="AJ63" s="44">
        <f t="shared" si="7"/>
        <v>150</v>
      </c>
      <c r="AK63" s="44">
        <f t="shared" si="8"/>
        <v>6</v>
      </c>
      <c r="AL63" s="5"/>
      <c r="AM63" s="5"/>
    </row>
    <row r="64" spans="1:39" s="12" customFormat="1" ht="35.25" customHeight="1" x14ac:dyDescent="0.35">
      <c r="A64" s="27">
        <v>47</v>
      </c>
      <c r="B64" s="53" t="s">
        <v>60</v>
      </c>
      <c r="C64" s="79" t="s">
        <v>158</v>
      </c>
      <c r="D64" s="1">
        <v>7</v>
      </c>
      <c r="E64" s="1">
        <v>7</v>
      </c>
      <c r="F64" s="1"/>
      <c r="G64" s="33"/>
      <c r="H64" s="33"/>
      <c r="I64" s="33"/>
      <c r="J64" s="33"/>
      <c r="K64" s="38"/>
      <c r="L64" s="38"/>
      <c r="M64" s="38"/>
      <c r="N64" s="38"/>
      <c r="O64" s="33"/>
      <c r="P64" s="33"/>
      <c r="Q64" s="33"/>
      <c r="R64" s="33"/>
      <c r="S64" s="121"/>
      <c r="T64" s="121"/>
      <c r="U64" s="121"/>
      <c r="V64" s="121"/>
      <c r="W64" s="33"/>
      <c r="X64" s="33"/>
      <c r="Y64" s="33"/>
      <c r="Z64" s="33"/>
      <c r="AA64" s="121"/>
      <c r="AB64" s="121"/>
      <c r="AC64" s="121"/>
      <c r="AD64" s="121"/>
      <c r="AE64" s="1">
        <v>20</v>
      </c>
      <c r="AF64" s="1" t="s">
        <v>183</v>
      </c>
      <c r="AG64" s="49"/>
      <c r="AH64" s="27">
        <v>6</v>
      </c>
      <c r="AI64" s="44">
        <v>60</v>
      </c>
      <c r="AJ64" s="44">
        <f t="shared" si="7"/>
        <v>150</v>
      </c>
      <c r="AK64" s="44">
        <f t="shared" si="8"/>
        <v>6</v>
      </c>
      <c r="AL64" s="5"/>
      <c r="AM64" s="5"/>
    </row>
    <row r="65" spans="1:39" s="12" customFormat="1" ht="35.25" customHeight="1" x14ac:dyDescent="0.35">
      <c r="A65" s="27">
        <v>48</v>
      </c>
      <c r="B65" s="53" t="s">
        <v>64</v>
      </c>
      <c r="C65" s="80" t="s">
        <v>159</v>
      </c>
      <c r="D65" s="39">
        <v>7</v>
      </c>
      <c r="E65" s="39">
        <v>7</v>
      </c>
      <c r="F65" s="39"/>
      <c r="G65" s="33"/>
      <c r="H65" s="33"/>
      <c r="I65" s="33"/>
      <c r="J65" s="33"/>
      <c r="K65" s="38"/>
      <c r="L65" s="38"/>
      <c r="M65" s="38"/>
      <c r="N65" s="38"/>
      <c r="O65" s="33"/>
      <c r="P65" s="33"/>
      <c r="Q65" s="33"/>
      <c r="R65" s="33"/>
      <c r="S65" s="121"/>
      <c r="T65" s="121"/>
      <c r="U65" s="121"/>
      <c r="V65" s="121"/>
      <c r="W65" s="33"/>
      <c r="X65" s="33"/>
      <c r="Y65" s="33"/>
      <c r="Z65" s="33"/>
      <c r="AA65" s="121"/>
      <c r="AB65" s="121"/>
      <c r="AC65" s="121"/>
      <c r="AD65" s="121"/>
      <c r="AE65" s="1">
        <v>20</v>
      </c>
      <c r="AF65" s="126" t="s">
        <v>182</v>
      </c>
      <c r="AG65" s="49"/>
      <c r="AH65" s="27">
        <v>6</v>
      </c>
      <c r="AI65" s="44">
        <v>60</v>
      </c>
      <c r="AJ65" s="44">
        <f t="shared" si="7"/>
        <v>150</v>
      </c>
      <c r="AK65" s="44">
        <f t="shared" si="8"/>
        <v>6</v>
      </c>
      <c r="AL65" s="5"/>
      <c r="AM65" s="5"/>
    </row>
    <row r="66" spans="1:39" s="12" customFormat="1" ht="35.25" customHeight="1" x14ac:dyDescent="0.35">
      <c r="A66" s="27">
        <v>49</v>
      </c>
      <c r="B66" s="53" t="s">
        <v>52</v>
      </c>
      <c r="C66" s="79" t="s">
        <v>160</v>
      </c>
      <c r="D66" s="1">
        <v>7</v>
      </c>
      <c r="E66" s="1">
        <v>7</v>
      </c>
      <c r="F66" s="1"/>
      <c r="G66" s="33"/>
      <c r="H66" s="33"/>
      <c r="I66" s="33"/>
      <c r="J66" s="33"/>
      <c r="K66" s="38"/>
      <c r="L66" s="38"/>
      <c r="M66" s="38"/>
      <c r="N66" s="38"/>
      <c r="O66" s="33"/>
      <c r="P66" s="33"/>
      <c r="Q66" s="33"/>
      <c r="R66" s="33"/>
      <c r="S66" s="121"/>
      <c r="T66" s="121"/>
      <c r="U66" s="121"/>
      <c r="V66" s="121"/>
      <c r="W66" s="33"/>
      <c r="X66" s="33"/>
      <c r="Y66" s="33"/>
      <c r="Z66" s="33"/>
      <c r="AA66" s="121"/>
      <c r="AB66" s="121"/>
      <c r="AC66" s="121"/>
      <c r="AD66" s="121"/>
      <c r="AE66" s="1">
        <v>20</v>
      </c>
      <c r="AF66" s="126" t="s">
        <v>182</v>
      </c>
      <c r="AG66" s="49"/>
      <c r="AH66" s="27">
        <v>6</v>
      </c>
      <c r="AI66" s="44">
        <v>60</v>
      </c>
      <c r="AJ66" s="44">
        <f>AK66*25</f>
        <v>150</v>
      </c>
      <c r="AK66" s="44">
        <f>SUM(AH66,AD66,Z66,V66,R66,N66,J66)</f>
        <v>6</v>
      </c>
      <c r="AL66" s="5"/>
      <c r="AM66" s="5"/>
    </row>
    <row r="67" spans="1:39" s="12" customFormat="1" ht="35.25" customHeight="1" x14ac:dyDescent="0.35">
      <c r="A67" s="167" t="s">
        <v>11</v>
      </c>
      <c r="B67" s="168"/>
      <c r="C67" s="39"/>
      <c r="D67" s="39"/>
      <c r="E67" s="39"/>
      <c r="F67" s="39"/>
      <c r="G67" s="121">
        <f t="shared" ref="G67:N67" ca="1" si="9">SUM(G67:G77)</f>
        <v>0</v>
      </c>
      <c r="H67" s="121">
        <f t="shared" ca="1" si="9"/>
        <v>0</v>
      </c>
      <c r="I67" s="121">
        <f t="shared" ca="1" si="9"/>
        <v>0</v>
      </c>
      <c r="J67" s="121">
        <f t="shared" ca="1" si="9"/>
        <v>0</v>
      </c>
      <c r="K67" s="121">
        <f t="shared" ca="1" si="9"/>
        <v>0</v>
      </c>
      <c r="L67" s="121">
        <f t="shared" ca="1" si="9"/>
        <v>0</v>
      </c>
      <c r="M67" s="121">
        <f t="shared" ca="1" si="9"/>
        <v>0</v>
      </c>
      <c r="N67" s="121">
        <f t="shared" ca="1" si="9"/>
        <v>0</v>
      </c>
      <c r="O67" s="121">
        <f>SUM(O51:O65)</f>
        <v>85</v>
      </c>
      <c r="P67" s="121">
        <f>SUM(P51:P65)</f>
        <v>0</v>
      </c>
      <c r="Q67" s="121">
        <f>SUM(Q51:Q65)</f>
        <v>0</v>
      </c>
      <c r="R67" s="121">
        <f>SUM(R55:R66)</f>
        <v>6</v>
      </c>
      <c r="S67" s="121">
        <f>SUM(S51:S65)</f>
        <v>95</v>
      </c>
      <c r="T67" s="121">
        <f>SUM(T51:T65)</f>
        <v>0</v>
      </c>
      <c r="U67" s="121">
        <f>SUM(U51:U65)</f>
        <v>0</v>
      </c>
      <c r="V67" s="121">
        <f>SUM(V55:V66)</f>
        <v>12</v>
      </c>
      <c r="W67" s="121">
        <f>SUM(W51:W65)</f>
        <v>70</v>
      </c>
      <c r="X67" s="121">
        <f>SUM(X51:X65)</f>
        <v>0</v>
      </c>
      <c r="Y67" s="121">
        <f>SUM(Y51:Y65)</f>
        <v>0</v>
      </c>
      <c r="Z67" s="121">
        <f>SUM(Z55:Z66)</f>
        <v>12</v>
      </c>
      <c r="AA67" s="121">
        <f>SUM(AA51:AA65)</f>
        <v>100</v>
      </c>
      <c r="AB67" s="121">
        <f>SUM(AB51:AB65)</f>
        <v>0</v>
      </c>
      <c r="AC67" s="121">
        <f>SUM(AC51:AC65)</f>
        <v>25</v>
      </c>
      <c r="AD67" s="121">
        <f>SUM(AD55:AD66)</f>
        <v>18</v>
      </c>
      <c r="AE67" s="121">
        <f>SUM(AE51:AE65)</f>
        <v>70</v>
      </c>
      <c r="AF67" s="121">
        <f>SUM(AF51:AF65)</f>
        <v>60</v>
      </c>
      <c r="AG67" s="121">
        <f>SUM(AG51:AG65)</f>
        <v>0</v>
      </c>
      <c r="AH67" s="121">
        <f>SUM(AH55:AH66)</f>
        <v>18</v>
      </c>
      <c r="AI67" s="63">
        <f>SUM(AI55:AI66)</f>
        <v>675</v>
      </c>
      <c r="AJ67" s="61">
        <f>SUM(AJ55:AJ66)</f>
        <v>1650</v>
      </c>
      <c r="AK67" s="67">
        <f>SUM(AK55:AK66)</f>
        <v>66</v>
      </c>
      <c r="AL67" s="5"/>
      <c r="AM67" s="5"/>
    </row>
    <row r="68" spans="1:39" s="10" customFormat="1" ht="32.25" customHeight="1" x14ac:dyDescent="0.35">
      <c r="A68" s="169" t="s">
        <v>72</v>
      </c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1"/>
      <c r="AL68" s="5"/>
      <c r="AM68" s="5"/>
    </row>
    <row r="69" spans="1:39" s="12" customFormat="1" ht="35.25" customHeight="1" x14ac:dyDescent="0.35">
      <c r="A69" s="27">
        <v>50</v>
      </c>
      <c r="B69" s="53" t="s">
        <v>66</v>
      </c>
      <c r="C69" s="80" t="s">
        <v>161</v>
      </c>
      <c r="D69" s="39">
        <v>3</v>
      </c>
      <c r="E69" s="39">
        <v>3</v>
      </c>
      <c r="F69" s="39"/>
      <c r="G69" s="33"/>
      <c r="H69" s="33"/>
      <c r="I69" s="33"/>
      <c r="J69" s="33"/>
      <c r="K69" s="38"/>
      <c r="L69" s="38"/>
      <c r="M69" s="38"/>
      <c r="N69" s="38"/>
      <c r="O69" s="33">
        <v>20</v>
      </c>
      <c r="P69" s="126" t="s">
        <v>182</v>
      </c>
      <c r="Q69" s="33"/>
      <c r="R69" s="33">
        <v>6</v>
      </c>
      <c r="S69" s="121"/>
      <c r="T69" s="121"/>
      <c r="U69" s="121"/>
      <c r="V69" s="121"/>
      <c r="W69" s="33"/>
      <c r="X69" s="33"/>
      <c r="Y69" s="33"/>
      <c r="Z69" s="33"/>
      <c r="AA69" s="121"/>
      <c r="AB69" s="121"/>
      <c r="AC69" s="121"/>
      <c r="AD69" s="121"/>
      <c r="AE69" s="1"/>
      <c r="AF69" s="1"/>
      <c r="AG69" s="49"/>
      <c r="AH69" s="27"/>
      <c r="AI69" s="44">
        <v>60</v>
      </c>
      <c r="AJ69" s="44">
        <f t="shared" ref="AJ69:AJ79" si="10">AK69*25</f>
        <v>150</v>
      </c>
      <c r="AK69" s="60">
        <f>SUM(AH69,AD69,Z69,V69,R69,N69,J69)</f>
        <v>6</v>
      </c>
      <c r="AL69" s="5"/>
      <c r="AM69" s="5"/>
    </row>
    <row r="70" spans="1:39" s="12" customFormat="1" ht="35.25" customHeight="1" x14ac:dyDescent="0.35">
      <c r="A70" s="27">
        <v>51</v>
      </c>
      <c r="B70" s="53" t="s">
        <v>63</v>
      </c>
      <c r="C70" s="79" t="s">
        <v>162</v>
      </c>
      <c r="D70" s="1">
        <v>4</v>
      </c>
      <c r="E70" s="1">
        <v>4</v>
      </c>
      <c r="F70" s="1"/>
      <c r="G70" s="33"/>
      <c r="H70" s="33"/>
      <c r="I70" s="33"/>
      <c r="J70" s="33"/>
      <c r="K70" s="38"/>
      <c r="L70" s="38"/>
      <c r="M70" s="38"/>
      <c r="N70" s="38"/>
      <c r="O70" s="33"/>
      <c r="P70" s="33"/>
      <c r="Q70" s="33"/>
      <c r="R70" s="33"/>
      <c r="S70" s="94">
        <v>20</v>
      </c>
      <c r="T70" s="127" t="s">
        <v>182</v>
      </c>
      <c r="U70" s="94"/>
      <c r="V70" s="94">
        <v>6</v>
      </c>
      <c r="W70" s="33"/>
      <c r="X70" s="33"/>
      <c r="Y70" s="33"/>
      <c r="Z70" s="33"/>
      <c r="AA70" s="121"/>
      <c r="AB70" s="121"/>
      <c r="AC70" s="121"/>
      <c r="AD70" s="121"/>
      <c r="AE70" s="1"/>
      <c r="AF70" s="1"/>
      <c r="AG70" s="49"/>
      <c r="AH70" s="27"/>
      <c r="AI70" s="44">
        <v>60</v>
      </c>
      <c r="AJ70" s="44">
        <f t="shared" si="10"/>
        <v>150</v>
      </c>
      <c r="AK70" s="60">
        <f t="shared" ref="AK70:AK79" si="11">SUM(AH70,AD70,Z70,V70,R70,N70,J70)</f>
        <v>6</v>
      </c>
      <c r="AL70" s="5"/>
      <c r="AM70" s="5"/>
    </row>
    <row r="71" spans="1:39" s="12" customFormat="1" ht="35.25" customHeight="1" x14ac:dyDescent="0.35">
      <c r="A71" s="27">
        <v>52</v>
      </c>
      <c r="B71" s="53" t="s">
        <v>125</v>
      </c>
      <c r="C71" s="79" t="s">
        <v>203</v>
      </c>
      <c r="D71" s="1">
        <v>4</v>
      </c>
      <c r="E71" s="1">
        <v>4</v>
      </c>
      <c r="F71" s="1"/>
      <c r="G71" s="33"/>
      <c r="H71" s="33"/>
      <c r="I71" s="33"/>
      <c r="J71" s="33"/>
      <c r="K71" s="38"/>
      <c r="L71" s="38"/>
      <c r="M71" s="38"/>
      <c r="N71" s="38"/>
      <c r="O71" s="33"/>
      <c r="P71" s="33"/>
      <c r="Q71" s="33"/>
      <c r="R71" s="33"/>
      <c r="S71" s="121">
        <v>15</v>
      </c>
      <c r="T71" s="120" t="s">
        <v>179</v>
      </c>
      <c r="U71" s="121"/>
      <c r="V71" s="121">
        <v>3</v>
      </c>
      <c r="W71" s="33"/>
      <c r="X71" s="33"/>
      <c r="Y71" s="33"/>
      <c r="Z71" s="33"/>
      <c r="AA71" s="121"/>
      <c r="AB71" s="121"/>
      <c r="AC71" s="121"/>
      <c r="AD71" s="121"/>
      <c r="AE71" s="1"/>
      <c r="AF71" s="1"/>
      <c r="AG71" s="49"/>
      <c r="AH71" s="27"/>
      <c r="AI71" s="44">
        <v>35</v>
      </c>
      <c r="AJ71" s="44">
        <f t="shared" si="10"/>
        <v>75</v>
      </c>
      <c r="AK71" s="60">
        <f t="shared" si="11"/>
        <v>3</v>
      </c>
      <c r="AL71" s="5"/>
      <c r="AM71" s="5"/>
    </row>
    <row r="72" spans="1:39" s="12" customFormat="1" ht="35.25" customHeight="1" x14ac:dyDescent="0.35">
      <c r="A72" s="27">
        <v>53</v>
      </c>
      <c r="B72" s="53" t="s">
        <v>163</v>
      </c>
      <c r="C72" s="79" t="s">
        <v>164</v>
      </c>
      <c r="D72" s="1"/>
      <c r="E72" s="1">
        <v>4</v>
      </c>
      <c r="F72" s="1"/>
      <c r="G72" s="33"/>
      <c r="H72" s="33"/>
      <c r="I72" s="33"/>
      <c r="J72" s="33"/>
      <c r="K72" s="38"/>
      <c r="L72" s="38"/>
      <c r="M72" s="38"/>
      <c r="N72" s="38"/>
      <c r="O72" s="33"/>
      <c r="P72" s="33"/>
      <c r="Q72" s="33"/>
      <c r="R72" s="33"/>
      <c r="S72" s="121">
        <v>15</v>
      </c>
      <c r="T72" s="121" t="s">
        <v>176</v>
      </c>
      <c r="U72" s="121"/>
      <c r="V72" s="121">
        <v>3</v>
      </c>
      <c r="W72" s="33"/>
      <c r="X72" s="33"/>
      <c r="Y72" s="33"/>
      <c r="Z72" s="33"/>
      <c r="AA72" s="121"/>
      <c r="AB72" s="121"/>
      <c r="AC72" s="121"/>
      <c r="AD72" s="121"/>
      <c r="AE72" s="1"/>
      <c r="AF72" s="1"/>
      <c r="AG72" s="49"/>
      <c r="AH72" s="27"/>
      <c r="AI72" s="44">
        <v>35</v>
      </c>
      <c r="AJ72" s="44">
        <f t="shared" si="10"/>
        <v>75</v>
      </c>
      <c r="AK72" s="60">
        <f t="shared" si="11"/>
        <v>3</v>
      </c>
      <c r="AL72" s="5"/>
      <c r="AM72" s="5"/>
    </row>
    <row r="73" spans="1:39" ht="32.25" customHeight="1" x14ac:dyDescent="0.35">
      <c r="A73" s="27">
        <v>54</v>
      </c>
      <c r="B73" s="53" t="s">
        <v>51</v>
      </c>
      <c r="C73" s="79" t="s">
        <v>165</v>
      </c>
      <c r="D73" s="1">
        <v>5</v>
      </c>
      <c r="E73" s="1">
        <v>5</v>
      </c>
      <c r="F73" s="1"/>
      <c r="G73" s="33"/>
      <c r="H73" s="33"/>
      <c r="I73" s="33"/>
      <c r="J73" s="33"/>
      <c r="K73" s="38"/>
      <c r="L73" s="38"/>
      <c r="M73" s="38"/>
      <c r="N73" s="38"/>
      <c r="O73" s="88"/>
      <c r="P73" s="88"/>
      <c r="Q73" s="88"/>
      <c r="R73" s="88"/>
      <c r="S73" s="87"/>
      <c r="T73" s="87"/>
      <c r="U73" s="87"/>
      <c r="V73" s="87"/>
      <c r="W73" s="33">
        <v>20</v>
      </c>
      <c r="X73" s="126" t="s">
        <v>182</v>
      </c>
      <c r="Y73" s="33"/>
      <c r="Z73" s="33">
        <v>6</v>
      </c>
      <c r="AA73" s="121"/>
      <c r="AB73" s="121"/>
      <c r="AC73" s="121"/>
      <c r="AD73" s="121"/>
      <c r="AE73" s="1"/>
      <c r="AF73" s="1"/>
      <c r="AG73" s="49"/>
      <c r="AH73" s="27"/>
      <c r="AI73" s="44">
        <v>60</v>
      </c>
      <c r="AJ73" s="44">
        <f t="shared" si="10"/>
        <v>150</v>
      </c>
      <c r="AK73" s="60">
        <f t="shared" si="11"/>
        <v>6</v>
      </c>
    </row>
    <row r="74" spans="1:39" s="12" customFormat="1" ht="51.75" customHeight="1" x14ac:dyDescent="0.35">
      <c r="A74" s="27">
        <v>55</v>
      </c>
      <c r="B74" s="53" t="s">
        <v>193</v>
      </c>
      <c r="C74" s="80" t="s">
        <v>166</v>
      </c>
      <c r="D74" s="39">
        <v>5</v>
      </c>
      <c r="E74" s="39">
        <v>5</v>
      </c>
      <c r="F74" s="39"/>
      <c r="G74" s="33"/>
      <c r="H74" s="33"/>
      <c r="I74" s="33"/>
      <c r="J74" s="33"/>
      <c r="K74" s="38"/>
      <c r="L74" s="38"/>
      <c r="M74" s="38"/>
      <c r="N74" s="38"/>
      <c r="O74" s="33"/>
      <c r="P74" s="33"/>
      <c r="Q74" s="33"/>
      <c r="R74" s="33"/>
      <c r="S74" s="121"/>
      <c r="T74" s="121"/>
      <c r="U74" s="121"/>
      <c r="V74" s="121"/>
      <c r="W74" s="33">
        <v>20</v>
      </c>
      <c r="X74" s="33" t="s">
        <v>190</v>
      </c>
      <c r="Y74" s="75"/>
      <c r="Z74" s="33">
        <v>6</v>
      </c>
      <c r="AA74" s="121"/>
      <c r="AB74" s="121"/>
      <c r="AC74" s="121"/>
      <c r="AD74" s="121"/>
      <c r="AE74" s="1"/>
      <c r="AF74" s="1"/>
      <c r="AG74" s="49"/>
      <c r="AH74" s="27"/>
      <c r="AI74" s="44">
        <v>65</v>
      </c>
      <c r="AJ74" s="44">
        <f t="shared" si="10"/>
        <v>150</v>
      </c>
      <c r="AK74" s="44">
        <f t="shared" si="11"/>
        <v>6</v>
      </c>
      <c r="AL74" s="5"/>
      <c r="AM74" s="5"/>
    </row>
    <row r="75" spans="1:39" s="12" customFormat="1" ht="35.25" customHeight="1" x14ac:dyDescent="0.35">
      <c r="A75" s="27">
        <v>56</v>
      </c>
      <c r="B75" s="53" t="s">
        <v>57</v>
      </c>
      <c r="C75" s="79" t="s">
        <v>167</v>
      </c>
      <c r="D75" s="1">
        <v>6</v>
      </c>
      <c r="E75" s="1">
        <v>6</v>
      </c>
      <c r="F75" s="1"/>
      <c r="G75" s="33"/>
      <c r="H75" s="33"/>
      <c r="I75" s="33"/>
      <c r="J75" s="33"/>
      <c r="K75" s="38"/>
      <c r="L75" s="38"/>
      <c r="M75" s="38"/>
      <c r="N75" s="38"/>
      <c r="O75" s="33"/>
      <c r="P75" s="33"/>
      <c r="Q75" s="33"/>
      <c r="R75" s="33"/>
      <c r="S75" s="121"/>
      <c r="T75" s="121"/>
      <c r="U75" s="121"/>
      <c r="V75" s="121"/>
      <c r="W75" s="33"/>
      <c r="X75" s="33"/>
      <c r="Y75" s="33"/>
      <c r="Z75" s="33"/>
      <c r="AA75" s="121">
        <v>20</v>
      </c>
      <c r="AB75" s="121" t="s">
        <v>183</v>
      </c>
      <c r="AC75" s="121"/>
      <c r="AD75" s="121">
        <v>6</v>
      </c>
      <c r="AE75" s="1"/>
      <c r="AF75" s="1"/>
      <c r="AG75" s="49"/>
      <c r="AH75" s="27"/>
      <c r="AI75" s="44">
        <v>60</v>
      </c>
      <c r="AJ75" s="44">
        <f>AK75*25</f>
        <v>150</v>
      </c>
      <c r="AK75" s="44">
        <f>SUM(AH75,AD75,Z75,V75,R75,N75,J75)</f>
        <v>6</v>
      </c>
      <c r="AL75" s="5"/>
      <c r="AM75" s="5"/>
    </row>
    <row r="76" spans="1:39" s="12" customFormat="1" ht="35.25" customHeight="1" x14ac:dyDescent="0.35">
      <c r="A76" s="27">
        <v>57</v>
      </c>
      <c r="B76" s="53" t="s">
        <v>61</v>
      </c>
      <c r="C76" s="79" t="s">
        <v>168</v>
      </c>
      <c r="D76" s="1">
        <v>6</v>
      </c>
      <c r="E76" s="1">
        <v>6</v>
      </c>
      <c r="F76" s="1"/>
      <c r="G76" s="33"/>
      <c r="H76" s="33"/>
      <c r="I76" s="33"/>
      <c r="J76" s="33"/>
      <c r="K76" s="38"/>
      <c r="L76" s="38"/>
      <c r="M76" s="38"/>
      <c r="N76" s="38"/>
      <c r="O76" s="33"/>
      <c r="P76" s="33"/>
      <c r="Q76" s="33"/>
      <c r="R76" s="33"/>
      <c r="S76" s="121"/>
      <c r="T76" s="121"/>
      <c r="U76" s="121"/>
      <c r="V76" s="121"/>
      <c r="W76" s="33"/>
      <c r="X76" s="33"/>
      <c r="Y76" s="33"/>
      <c r="Z76" s="33"/>
      <c r="AA76" s="121">
        <v>20</v>
      </c>
      <c r="AB76" s="127" t="s">
        <v>182</v>
      </c>
      <c r="AC76" s="121"/>
      <c r="AD76" s="121">
        <v>6</v>
      </c>
      <c r="AE76" s="1"/>
      <c r="AF76" s="1"/>
      <c r="AG76" s="49"/>
      <c r="AH76" s="27"/>
      <c r="AI76" s="44">
        <v>60</v>
      </c>
      <c r="AJ76" s="44">
        <f t="shared" si="10"/>
        <v>150</v>
      </c>
      <c r="AK76" s="60">
        <f t="shared" si="11"/>
        <v>6</v>
      </c>
      <c r="AL76" s="5"/>
      <c r="AM76" s="5"/>
    </row>
    <row r="77" spans="1:39" s="12" customFormat="1" ht="35.25" customHeight="1" x14ac:dyDescent="0.35">
      <c r="A77" s="27">
        <v>58</v>
      </c>
      <c r="B77" s="53" t="s">
        <v>58</v>
      </c>
      <c r="C77" s="79" t="s">
        <v>169</v>
      </c>
      <c r="D77" s="1">
        <v>6</v>
      </c>
      <c r="E77" s="1">
        <v>6</v>
      </c>
      <c r="F77" s="1"/>
      <c r="G77" s="33"/>
      <c r="H77" s="33"/>
      <c r="I77" s="33"/>
      <c r="J77" s="33"/>
      <c r="K77" s="38"/>
      <c r="L77" s="38"/>
      <c r="M77" s="38"/>
      <c r="N77" s="38"/>
      <c r="O77" s="33"/>
      <c r="P77" s="33"/>
      <c r="Q77" s="33"/>
      <c r="R77" s="33"/>
      <c r="S77" s="121"/>
      <c r="T77" s="121"/>
      <c r="U77" s="121"/>
      <c r="V77" s="121"/>
      <c r="W77" s="33"/>
      <c r="X77" s="33"/>
      <c r="Y77" s="33"/>
      <c r="Z77" s="33"/>
      <c r="AA77" s="121">
        <v>20</v>
      </c>
      <c r="AB77" s="121" t="s">
        <v>183</v>
      </c>
      <c r="AC77" s="43"/>
      <c r="AD77" s="121">
        <v>6</v>
      </c>
      <c r="AE77" s="1"/>
      <c r="AF77" s="1"/>
      <c r="AG77" s="49"/>
      <c r="AH77" s="27"/>
      <c r="AI77" s="44">
        <v>60</v>
      </c>
      <c r="AJ77" s="44">
        <f t="shared" si="10"/>
        <v>150</v>
      </c>
      <c r="AK77" s="60">
        <f t="shared" si="11"/>
        <v>6</v>
      </c>
      <c r="AL77" s="5"/>
      <c r="AM77" s="5"/>
    </row>
    <row r="78" spans="1:39" s="12" customFormat="1" ht="35.25" customHeight="1" x14ac:dyDescent="0.35">
      <c r="A78" s="27">
        <v>59</v>
      </c>
      <c r="B78" s="53" t="s">
        <v>65</v>
      </c>
      <c r="C78" s="80" t="s">
        <v>170</v>
      </c>
      <c r="D78" s="39">
        <v>7</v>
      </c>
      <c r="E78" s="39">
        <v>7</v>
      </c>
      <c r="F78" s="39"/>
      <c r="G78" s="33"/>
      <c r="H78" s="33"/>
      <c r="I78" s="33"/>
      <c r="J78" s="33"/>
      <c r="K78" s="38"/>
      <c r="L78" s="38"/>
      <c r="M78" s="38"/>
      <c r="N78" s="38"/>
      <c r="O78" s="33"/>
      <c r="P78" s="33"/>
      <c r="Q78" s="33"/>
      <c r="R78" s="33"/>
      <c r="S78" s="121"/>
      <c r="T78" s="121"/>
      <c r="U78" s="121"/>
      <c r="V78" s="121"/>
      <c r="W78" s="33"/>
      <c r="X78" s="33"/>
      <c r="Y78" s="33"/>
      <c r="Z78" s="33"/>
      <c r="AA78" s="121"/>
      <c r="AB78" s="121"/>
      <c r="AC78" s="121"/>
      <c r="AD78" s="121"/>
      <c r="AE78" s="1">
        <v>20</v>
      </c>
      <c r="AF78" s="1" t="s">
        <v>183</v>
      </c>
      <c r="AG78" s="49"/>
      <c r="AH78" s="27">
        <v>6</v>
      </c>
      <c r="AI78" s="44">
        <v>60</v>
      </c>
      <c r="AJ78" s="44">
        <f t="shared" si="10"/>
        <v>150</v>
      </c>
      <c r="AK78" s="60">
        <f t="shared" si="11"/>
        <v>6</v>
      </c>
      <c r="AL78" s="5"/>
      <c r="AM78" s="5"/>
    </row>
    <row r="79" spans="1:39" ht="32.25" customHeight="1" x14ac:dyDescent="0.35">
      <c r="A79" s="27">
        <v>60</v>
      </c>
      <c r="B79" s="53" t="s">
        <v>126</v>
      </c>
      <c r="C79" s="79" t="s">
        <v>204</v>
      </c>
      <c r="D79" s="1">
        <v>7</v>
      </c>
      <c r="E79" s="1">
        <v>7</v>
      </c>
      <c r="F79" s="1"/>
      <c r="G79" s="33"/>
      <c r="H79" s="33"/>
      <c r="I79" s="33"/>
      <c r="J79" s="33"/>
      <c r="K79" s="38"/>
      <c r="L79" s="38"/>
      <c r="M79" s="38"/>
      <c r="N79" s="38"/>
      <c r="O79" s="33"/>
      <c r="P79" s="33"/>
      <c r="Q79" s="33"/>
      <c r="R79" s="33"/>
      <c r="S79" s="121"/>
      <c r="T79" s="121"/>
      <c r="U79" s="121"/>
      <c r="V79" s="121"/>
      <c r="W79" s="33"/>
      <c r="X79" s="33"/>
      <c r="Y79" s="33"/>
      <c r="Z79" s="33"/>
      <c r="AA79" s="121"/>
      <c r="AB79" s="121"/>
      <c r="AC79" s="121"/>
      <c r="AD79" s="121"/>
      <c r="AE79" s="1">
        <v>20</v>
      </c>
      <c r="AF79" s="126" t="s">
        <v>182</v>
      </c>
      <c r="AG79" s="49"/>
      <c r="AH79" s="27">
        <v>6</v>
      </c>
      <c r="AI79" s="44">
        <v>60</v>
      </c>
      <c r="AJ79" s="44">
        <f t="shared" si="10"/>
        <v>150</v>
      </c>
      <c r="AK79" s="60">
        <f t="shared" si="11"/>
        <v>6</v>
      </c>
    </row>
    <row r="80" spans="1:39" s="12" customFormat="1" ht="35.25" customHeight="1" x14ac:dyDescent="0.35">
      <c r="A80" s="27">
        <v>61</v>
      </c>
      <c r="B80" s="53" t="s">
        <v>54</v>
      </c>
      <c r="C80" s="79" t="s">
        <v>171</v>
      </c>
      <c r="D80" s="1">
        <v>7</v>
      </c>
      <c r="E80" s="1">
        <v>7</v>
      </c>
      <c r="F80" s="1"/>
      <c r="G80" s="33"/>
      <c r="H80" s="33"/>
      <c r="I80" s="33"/>
      <c r="J80" s="33"/>
      <c r="K80" s="38"/>
      <c r="L80" s="38"/>
      <c r="M80" s="38"/>
      <c r="N80" s="38"/>
      <c r="O80" s="33"/>
      <c r="P80" s="33"/>
      <c r="Q80" s="33"/>
      <c r="R80" s="33"/>
      <c r="S80" s="121"/>
      <c r="T80" s="121"/>
      <c r="U80" s="121"/>
      <c r="V80" s="121"/>
      <c r="W80" s="88"/>
      <c r="X80" s="88"/>
      <c r="Y80" s="88"/>
      <c r="Z80" s="88"/>
      <c r="AA80" s="87"/>
      <c r="AB80" s="87"/>
      <c r="AC80" s="87"/>
      <c r="AD80" s="87"/>
      <c r="AE80" s="1">
        <v>20</v>
      </c>
      <c r="AF80" s="126" t="s">
        <v>182</v>
      </c>
      <c r="AG80" s="49"/>
      <c r="AH80" s="27">
        <v>6</v>
      </c>
      <c r="AI80" s="44">
        <v>60</v>
      </c>
      <c r="AJ80" s="44">
        <f>AK80*25</f>
        <v>150</v>
      </c>
      <c r="AK80" s="60">
        <f>SUM(AH80,AD80,Z80,V80,R80,N80,J80)</f>
        <v>6</v>
      </c>
      <c r="AL80" s="5"/>
      <c r="AM80" s="5"/>
    </row>
    <row r="81" spans="1:39" s="12" customFormat="1" ht="35.25" customHeight="1" x14ac:dyDescent="0.35">
      <c r="A81" s="44"/>
      <c r="B81" s="48" t="s">
        <v>11</v>
      </c>
      <c r="C81" s="57"/>
      <c r="D81" s="47"/>
      <c r="E81" s="47"/>
      <c r="F81" s="39"/>
      <c r="G81" s="121">
        <f t="shared" ref="G81:N81" si="12">SUM(G79:G79)</f>
        <v>0</v>
      </c>
      <c r="H81" s="121">
        <f t="shared" si="12"/>
        <v>0</v>
      </c>
      <c r="I81" s="121">
        <f t="shared" si="12"/>
        <v>0</v>
      </c>
      <c r="J81" s="121">
        <f t="shared" si="12"/>
        <v>0</v>
      </c>
      <c r="K81" s="121">
        <f t="shared" si="12"/>
        <v>0</v>
      </c>
      <c r="L81" s="121">
        <f t="shared" si="12"/>
        <v>0</v>
      </c>
      <c r="M81" s="121">
        <f t="shared" si="12"/>
        <v>0</v>
      </c>
      <c r="N81" s="121">
        <f t="shared" si="12"/>
        <v>0</v>
      </c>
      <c r="O81" s="121">
        <f t="shared" ref="O81:AK81" si="13">SUM(O69:O80)</f>
        <v>20</v>
      </c>
      <c r="P81" s="121">
        <f t="shared" si="13"/>
        <v>0</v>
      </c>
      <c r="Q81" s="121">
        <f t="shared" si="13"/>
        <v>0</v>
      </c>
      <c r="R81" s="121">
        <f t="shared" si="13"/>
        <v>6</v>
      </c>
      <c r="S81" s="121">
        <f t="shared" si="13"/>
        <v>50</v>
      </c>
      <c r="T81" s="121">
        <f t="shared" si="13"/>
        <v>0</v>
      </c>
      <c r="U81" s="121">
        <f t="shared" si="13"/>
        <v>0</v>
      </c>
      <c r="V81" s="121">
        <f t="shared" si="13"/>
        <v>12</v>
      </c>
      <c r="W81" s="121">
        <f t="shared" si="13"/>
        <v>40</v>
      </c>
      <c r="X81" s="121">
        <f t="shared" si="13"/>
        <v>0</v>
      </c>
      <c r="Y81" s="121">
        <f t="shared" si="13"/>
        <v>0</v>
      </c>
      <c r="Z81" s="121">
        <f t="shared" si="13"/>
        <v>12</v>
      </c>
      <c r="AA81" s="121">
        <f t="shared" si="13"/>
        <v>60</v>
      </c>
      <c r="AB81" s="121">
        <f t="shared" si="13"/>
        <v>0</v>
      </c>
      <c r="AC81" s="121">
        <f t="shared" si="13"/>
        <v>0</v>
      </c>
      <c r="AD81" s="121">
        <f t="shared" si="13"/>
        <v>18</v>
      </c>
      <c r="AE81" s="121">
        <f t="shared" si="13"/>
        <v>60</v>
      </c>
      <c r="AF81" s="121">
        <f t="shared" si="13"/>
        <v>0</v>
      </c>
      <c r="AG81" s="121">
        <f t="shared" si="13"/>
        <v>0</v>
      </c>
      <c r="AH81" s="121">
        <f t="shared" si="13"/>
        <v>18</v>
      </c>
      <c r="AI81" s="64">
        <f t="shared" si="13"/>
        <v>675</v>
      </c>
      <c r="AJ81" s="44">
        <f t="shared" si="13"/>
        <v>1650</v>
      </c>
      <c r="AK81" s="60">
        <f t="shared" si="13"/>
        <v>66</v>
      </c>
      <c r="AL81" s="5"/>
      <c r="AM81" s="5"/>
    </row>
    <row r="82" spans="1:39" s="12" customFormat="1" ht="30.75" customHeight="1" x14ac:dyDescent="0.35">
      <c r="A82" s="169" t="s">
        <v>31</v>
      </c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1"/>
      <c r="AL82" s="5"/>
      <c r="AM82" s="5"/>
    </row>
    <row r="83" spans="1:39" ht="32.25" customHeight="1" x14ac:dyDescent="0.35">
      <c r="A83" s="36">
        <v>62</v>
      </c>
      <c r="B83" s="42" t="s">
        <v>71</v>
      </c>
      <c r="C83" s="78" t="s">
        <v>95</v>
      </c>
      <c r="D83" s="33"/>
      <c r="E83" s="33">
        <v>6</v>
      </c>
      <c r="F83" s="33" t="s">
        <v>137</v>
      </c>
      <c r="G83" s="35"/>
      <c r="H83" s="35"/>
      <c r="I83" s="35"/>
      <c r="J83" s="35"/>
      <c r="K83" s="35"/>
      <c r="L83" s="33"/>
      <c r="M83" s="33"/>
      <c r="N83" s="33"/>
      <c r="O83" s="35"/>
      <c r="P83" s="33">
        <v>225</v>
      </c>
      <c r="Q83" s="35"/>
      <c r="R83" s="35">
        <v>8</v>
      </c>
      <c r="S83" s="35"/>
      <c r="T83" s="33">
        <v>150</v>
      </c>
      <c r="U83" s="35"/>
      <c r="V83" s="33">
        <v>5</v>
      </c>
      <c r="W83" s="33"/>
      <c r="X83" s="33">
        <v>285</v>
      </c>
      <c r="Y83" s="33"/>
      <c r="Z83" s="33">
        <v>10</v>
      </c>
      <c r="AA83" s="35"/>
      <c r="AB83" s="33">
        <v>90</v>
      </c>
      <c r="AC83" s="35"/>
      <c r="AD83" s="33">
        <v>3</v>
      </c>
      <c r="AE83" s="33"/>
      <c r="AF83" s="33"/>
      <c r="AG83" s="124"/>
      <c r="AH83" s="124"/>
      <c r="AI83" s="124">
        <f>SUM(AE83:AG83,AA83:AC83,W83:Y83,S83:U83,O83:Q83,K83:M83,G83:I83)</f>
        <v>750</v>
      </c>
      <c r="AJ83" s="124">
        <v>780</v>
      </c>
      <c r="AK83" s="124">
        <f>SUM(AH83,AD83,Z83,V83,R83,N83,J83)</f>
        <v>26</v>
      </c>
    </row>
    <row r="84" spans="1:39" ht="32.25" customHeight="1" x14ac:dyDescent="0.35">
      <c r="A84" s="167" t="s">
        <v>11</v>
      </c>
      <c r="B84" s="168"/>
      <c r="C84" s="39"/>
      <c r="D84" s="39"/>
      <c r="E84" s="39"/>
      <c r="F84" s="39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3"/>
      <c r="AH84" s="123"/>
      <c r="AI84" s="65">
        <v>750</v>
      </c>
      <c r="AJ84" s="123">
        <v>780</v>
      </c>
      <c r="AK84" s="123"/>
    </row>
    <row r="85" spans="1:39" ht="32.25" customHeight="1" x14ac:dyDescent="0.35">
      <c r="A85" s="45"/>
      <c r="B85" s="46" t="s">
        <v>32</v>
      </c>
      <c r="C85" s="39"/>
      <c r="D85" s="39"/>
      <c r="E85" s="39"/>
      <c r="F85" s="39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55"/>
      <c r="AH85" s="55"/>
      <c r="AI85" s="55"/>
      <c r="AJ85" s="55">
        <f>SUM(AJ67,AJ53,AJ22)</f>
        <v>4605</v>
      </c>
      <c r="AK85" s="66">
        <f>SUM(AK22,AK53,AK67,AK83)</f>
        <v>210</v>
      </c>
    </row>
    <row r="86" spans="1:39" ht="32.25" customHeight="1" x14ac:dyDescent="0.35">
      <c r="A86" s="172" t="s">
        <v>33</v>
      </c>
      <c r="B86" s="173"/>
      <c r="C86" s="1"/>
      <c r="D86" s="39"/>
      <c r="E86" s="39"/>
      <c r="F86" s="39"/>
      <c r="G86" s="40"/>
      <c r="H86" s="40"/>
      <c r="I86" s="40"/>
      <c r="J86" s="40">
        <f>SUM(J53,J22,J83)</f>
        <v>30</v>
      </c>
      <c r="K86" s="40"/>
      <c r="L86" s="40"/>
      <c r="M86" s="40"/>
      <c r="N86" s="40">
        <f>SUM(N53,N22,N83)</f>
        <v>30</v>
      </c>
      <c r="O86" s="40"/>
      <c r="P86" s="40"/>
      <c r="Q86" s="40"/>
      <c r="R86" s="40">
        <f>SUM(R83,R67,R53,R22)</f>
        <v>30</v>
      </c>
      <c r="S86" s="40"/>
      <c r="T86" s="40"/>
      <c r="U86" s="40"/>
      <c r="V86" s="40">
        <f>SUM(V67,V53,V22,V83)</f>
        <v>30</v>
      </c>
      <c r="W86" s="40"/>
      <c r="X86" s="40"/>
      <c r="Y86" s="40"/>
      <c r="Z86" s="40">
        <f>SUM(Z83,Z67,Z53,Z22)</f>
        <v>30</v>
      </c>
      <c r="AA86" s="40"/>
      <c r="AB86" s="40"/>
      <c r="AC86" s="40"/>
      <c r="AD86" s="40">
        <f>SUM(AD83,AD67,AD53,AD22)</f>
        <v>30</v>
      </c>
      <c r="AE86" s="40"/>
      <c r="AF86" s="40"/>
      <c r="AG86" s="40"/>
      <c r="AH86" s="40">
        <f>SUM(AH83,AH67,AH53,AH22)</f>
        <v>30</v>
      </c>
      <c r="AI86" s="40">
        <f>SUM(AI84,AI67,AI53,AI22)</f>
        <v>2655</v>
      </c>
      <c r="AJ86" s="54">
        <f>SUM(AJ85,AI84)</f>
        <v>5355</v>
      </c>
      <c r="AK86" s="54">
        <f>SUM(J86,N86,R86,V86,Z86,AD86,AH86)</f>
        <v>210</v>
      </c>
    </row>
    <row r="87" spans="1:39" ht="32.25" customHeight="1" x14ac:dyDescent="0.35">
      <c r="A87" s="174" t="s">
        <v>206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</row>
    <row r="88" spans="1:39" ht="32.25" customHeight="1" x14ac:dyDescent="0.35">
      <c r="A88" s="27">
        <v>63</v>
      </c>
      <c r="B88" s="9" t="s">
        <v>70</v>
      </c>
      <c r="C88" s="77" t="s">
        <v>106</v>
      </c>
      <c r="D88" s="1"/>
      <c r="E88" s="1"/>
      <c r="F88" s="1">
        <v>1</v>
      </c>
      <c r="G88" s="33"/>
      <c r="H88" s="33">
        <v>4</v>
      </c>
      <c r="I88" s="33"/>
      <c r="J88" s="33"/>
      <c r="K88" s="121"/>
      <c r="L88" s="121"/>
      <c r="M88" s="121"/>
      <c r="N88" s="122"/>
      <c r="O88" s="33"/>
      <c r="P88" s="33"/>
      <c r="Q88" s="33"/>
      <c r="R88" s="33"/>
      <c r="S88" s="121"/>
      <c r="T88" s="121"/>
      <c r="U88" s="121"/>
      <c r="V88" s="121"/>
      <c r="W88" s="33"/>
      <c r="X88" s="33"/>
      <c r="Y88" s="33"/>
      <c r="Z88" s="33"/>
      <c r="AA88" s="121"/>
      <c r="AB88" s="121"/>
      <c r="AC88" s="121"/>
      <c r="AD88" s="121"/>
      <c r="AE88" s="39"/>
      <c r="AF88" s="39"/>
      <c r="AG88" s="39"/>
      <c r="AH88" s="39"/>
      <c r="AI88" s="121">
        <f>SUM(G88:I88,K88:M88,O88:Q88,S88:U88,W88:Y88,AA88:AC88,AE88:AG88)</f>
        <v>4</v>
      </c>
      <c r="AJ88" s="121">
        <v>0</v>
      </c>
      <c r="AK88" s="121">
        <f>SUM(J88,N88,R88,V88,Z88,AD88,AH88)</f>
        <v>0</v>
      </c>
    </row>
    <row r="89" spans="1:39" ht="32.25" customHeight="1" x14ac:dyDescent="0.35">
      <c r="A89" s="27">
        <v>64</v>
      </c>
      <c r="B89" s="9" t="s">
        <v>119</v>
      </c>
      <c r="C89" s="77" t="s">
        <v>107</v>
      </c>
      <c r="D89" s="1"/>
      <c r="E89" s="1"/>
      <c r="F89" s="1">
        <v>1</v>
      </c>
      <c r="G89" s="33"/>
      <c r="H89" s="33">
        <v>2</v>
      </c>
      <c r="I89" s="33"/>
      <c r="J89" s="33"/>
      <c r="K89" s="121"/>
      <c r="L89" s="121"/>
      <c r="M89" s="121"/>
      <c r="N89" s="122"/>
      <c r="O89" s="33"/>
      <c r="P89" s="33"/>
      <c r="Q89" s="33"/>
      <c r="R89" s="33"/>
      <c r="S89" s="121"/>
      <c r="T89" s="121"/>
      <c r="U89" s="121"/>
      <c r="V89" s="121"/>
      <c r="W89" s="33"/>
      <c r="X89" s="33"/>
      <c r="Y89" s="33"/>
      <c r="Z89" s="33"/>
      <c r="AA89" s="121"/>
      <c r="AB89" s="121"/>
      <c r="AC89" s="121"/>
      <c r="AD89" s="121"/>
      <c r="AE89" s="39"/>
      <c r="AF89" s="39"/>
      <c r="AG89" s="39"/>
      <c r="AH89" s="39"/>
      <c r="AI89" s="121">
        <v>2</v>
      </c>
      <c r="AJ89" s="121">
        <v>0</v>
      </c>
      <c r="AK89" s="121">
        <v>0</v>
      </c>
    </row>
    <row r="90" spans="1:39" s="12" customFormat="1" ht="35.25" customHeight="1" x14ac:dyDescent="0.35">
      <c r="A90" s="44"/>
      <c r="B90" s="48" t="s">
        <v>11</v>
      </c>
      <c r="C90" s="57"/>
      <c r="D90" s="47"/>
      <c r="E90" s="47"/>
      <c r="F90" s="39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64">
        <f>SUM(AI88:AI89)</f>
        <v>6</v>
      </c>
      <c r="AJ90" s="44">
        <f>SUM(AJ88:AJ89)</f>
        <v>0</v>
      </c>
      <c r="AK90" s="44">
        <f>SUM(AK88:AK89)</f>
        <v>0</v>
      </c>
      <c r="AL90" s="5"/>
      <c r="AM90" s="5"/>
    </row>
    <row r="91" spans="1:39" s="22" customFormat="1" ht="32.25" customHeight="1" x14ac:dyDescent="0.35">
      <c r="A91" s="177"/>
      <c r="B91" s="177"/>
      <c r="C91" s="14"/>
      <c r="D91" s="14"/>
      <c r="E91" s="14"/>
      <c r="F91" s="14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14"/>
      <c r="AF91" s="175" t="s">
        <v>188</v>
      </c>
      <c r="AG91" s="175"/>
      <c r="AH91" s="175"/>
      <c r="AI91" s="129">
        <f>SUM(AI90,AI86)</f>
        <v>2661</v>
      </c>
    </row>
    <row r="92" spans="1:39" ht="32.25" customHeight="1" x14ac:dyDescent="0.35">
      <c r="A92" s="72"/>
      <c r="B92" s="73"/>
      <c r="C92" s="187" t="s">
        <v>199</v>
      </c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73"/>
      <c r="AF92" s="73"/>
      <c r="AG92" s="73"/>
      <c r="AH92" s="73"/>
      <c r="AI92" s="73"/>
      <c r="AJ92" s="73"/>
      <c r="AK92" s="73"/>
    </row>
    <row r="93" spans="1:39" ht="105.75" customHeight="1" x14ac:dyDescent="0.35">
      <c r="A93" s="176" t="s">
        <v>192</v>
      </c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</row>
    <row r="94" spans="1:39" ht="32.25" customHeight="1" x14ac:dyDescent="0.35"/>
    <row r="95" spans="1:39" ht="32.25" customHeight="1" x14ac:dyDescent="0.35"/>
    <row r="96" spans="1:39" ht="32.25" customHeight="1" x14ac:dyDescent="0.35"/>
    <row r="97" ht="32.25" customHeight="1" x14ac:dyDescent="0.35"/>
    <row r="98" ht="32.25" customHeight="1" x14ac:dyDescent="0.35"/>
    <row r="99" ht="32.25" customHeight="1" x14ac:dyDescent="0.35"/>
    <row r="100" ht="32.25" customHeight="1" x14ac:dyDescent="0.35"/>
    <row r="101" ht="32.25" customHeight="1" x14ac:dyDescent="0.35"/>
    <row r="102" ht="32.25" customHeight="1" x14ac:dyDescent="0.35"/>
    <row r="103" ht="32.25" customHeight="1" x14ac:dyDescent="0.35"/>
    <row r="104" ht="32.25" customHeight="1" x14ac:dyDescent="0.35"/>
    <row r="105" ht="32.25" customHeight="1" x14ac:dyDescent="0.35"/>
    <row r="106" ht="32.25" customHeight="1" x14ac:dyDescent="0.35"/>
    <row r="107" ht="32.25" customHeight="1" x14ac:dyDescent="0.35"/>
    <row r="108" ht="32.25" customHeight="1" x14ac:dyDescent="0.35"/>
    <row r="109" ht="32.25" customHeight="1" x14ac:dyDescent="0.35"/>
    <row r="110" ht="32.25" customHeight="1" x14ac:dyDescent="0.35"/>
    <row r="111" ht="32.25" customHeight="1" x14ac:dyDescent="0.35"/>
    <row r="112" ht="32.25" customHeight="1" x14ac:dyDescent="0.35"/>
    <row r="113" ht="32.25" customHeight="1" x14ac:dyDescent="0.35"/>
    <row r="114" ht="32.25" customHeight="1" x14ac:dyDescent="0.35"/>
    <row r="115" ht="32.25" customHeight="1" x14ac:dyDescent="0.35"/>
    <row r="116" ht="32.25" customHeight="1" x14ac:dyDescent="0.35"/>
    <row r="117" ht="32.25" customHeight="1" x14ac:dyDescent="0.35"/>
    <row r="118" ht="32.25" customHeight="1" x14ac:dyDescent="0.35"/>
    <row r="119" ht="32.25" customHeight="1" x14ac:dyDescent="0.35"/>
    <row r="120" ht="32.25" customHeight="1" x14ac:dyDescent="0.35"/>
    <row r="121" ht="32.25" customHeight="1" x14ac:dyDescent="0.35"/>
    <row r="122" ht="32.25" customHeight="1" x14ac:dyDescent="0.35"/>
    <row r="123" ht="32.25" customHeight="1" x14ac:dyDescent="0.35"/>
    <row r="124" ht="32.25" customHeight="1" x14ac:dyDescent="0.35"/>
    <row r="125" ht="32.25" customHeight="1" x14ac:dyDescent="0.35"/>
    <row r="126" ht="32.25" customHeight="1" x14ac:dyDescent="0.35"/>
    <row r="127" ht="32.25" customHeight="1" x14ac:dyDescent="0.35"/>
    <row r="128" ht="32.25" customHeight="1" x14ac:dyDescent="0.35"/>
    <row r="129" ht="32.25" customHeight="1" x14ac:dyDescent="0.35"/>
    <row r="130" ht="32.25" customHeight="1" x14ac:dyDescent="0.35"/>
    <row r="131" ht="32.25" customHeight="1" x14ac:dyDescent="0.35"/>
    <row r="132" ht="32.25" customHeight="1" x14ac:dyDescent="0.35"/>
    <row r="133" ht="32.25" customHeight="1" x14ac:dyDescent="0.35"/>
    <row r="134" ht="32.25" customHeight="1" x14ac:dyDescent="0.35"/>
    <row r="135" ht="32.25" customHeight="1" x14ac:dyDescent="0.35"/>
    <row r="136" ht="32.25" customHeight="1" x14ac:dyDescent="0.35"/>
    <row r="137" ht="32.25" customHeight="1" x14ac:dyDescent="0.35"/>
    <row r="138" ht="32.25" customHeight="1" x14ac:dyDescent="0.35"/>
    <row r="139" ht="32.25" customHeight="1" x14ac:dyDescent="0.35"/>
    <row r="140" ht="32.25" customHeight="1" x14ac:dyDescent="0.35"/>
    <row r="141" ht="32.25" customHeight="1" x14ac:dyDescent="0.35"/>
    <row r="142" ht="32.25" customHeight="1" x14ac:dyDescent="0.35"/>
    <row r="143" ht="32.25" customHeight="1" x14ac:dyDescent="0.35"/>
    <row r="144" ht="32.25" customHeight="1" x14ac:dyDescent="0.35"/>
    <row r="145" ht="32.25" customHeight="1" x14ac:dyDescent="0.35"/>
    <row r="146" ht="32.25" customHeight="1" x14ac:dyDescent="0.35"/>
    <row r="147" ht="32.25" customHeight="1" x14ac:dyDescent="0.35"/>
    <row r="148" ht="32.25" customHeight="1" x14ac:dyDescent="0.35"/>
    <row r="149" ht="32.25" customHeight="1" x14ac:dyDescent="0.35"/>
    <row r="150" ht="32.25" customHeight="1" x14ac:dyDescent="0.35"/>
    <row r="151" ht="32.25" customHeight="1" x14ac:dyDescent="0.35"/>
    <row r="152" ht="32.25" customHeight="1" x14ac:dyDescent="0.35"/>
    <row r="153" ht="32.25" customHeight="1" x14ac:dyDescent="0.35"/>
  </sheetData>
  <mergeCells count="48">
    <mergeCell ref="A1:AG1"/>
    <mergeCell ref="G2:T2"/>
    <mergeCell ref="B3:U3"/>
    <mergeCell ref="W3:AG3"/>
    <mergeCell ref="B4:AD4"/>
    <mergeCell ref="A5:F5"/>
    <mergeCell ref="G5:AK5"/>
    <mergeCell ref="A6:A8"/>
    <mergeCell ref="B6:B8"/>
    <mergeCell ref="C6:C8"/>
    <mergeCell ref="D6:F7"/>
    <mergeCell ref="G6:N6"/>
    <mergeCell ref="O6:V6"/>
    <mergeCell ref="W6:AD6"/>
    <mergeCell ref="AE6:AH6"/>
    <mergeCell ref="AI6:AI8"/>
    <mergeCell ref="AJ6:AJ8"/>
    <mergeCell ref="AK6:AK8"/>
    <mergeCell ref="G7:J7"/>
    <mergeCell ref="K7:N7"/>
    <mergeCell ref="O7:R7"/>
    <mergeCell ref="S7:V7"/>
    <mergeCell ref="W7:Z7"/>
    <mergeCell ref="AA7:AD7"/>
    <mergeCell ref="AE7:AH7"/>
    <mergeCell ref="A9:AK9"/>
    <mergeCell ref="N12:N13"/>
    <mergeCell ref="A17:A21"/>
    <mergeCell ref="E17:E21"/>
    <mergeCell ref="H17:H21"/>
    <mergeCell ref="J17:J21"/>
    <mergeCell ref="AI17:AI21"/>
    <mergeCell ref="AJ17:AJ21"/>
    <mergeCell ref="AK17:AK21"/>
    <mergeCell ref="A22:B22"/>
    <mergeCell ref="A23:AK23"/>
    <mergeCell ref="A53:B53"/>
    <mergeCell ref="A54:AK54"/>
    <mergeCell ref="A67:B67"/>
    <mergeCell ref="C92:AD92"/>
    <mergeCell ref="A93:AK93"/>
    <mergeCell ref="A68:AK68"/>
    <mergeCell ref="A82:AK82"/>
    <mergeCell ref="A84:B84"/>
    <mergeCell ref="A86:B86"/>
    <mergeCell ref="A87:AK87"/>
    <mergeCell ref="A91:B91"/>
    <mergeCell ref="AF91:AH91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stopień stacjonarne</vt:lpstr>
      <vt:lpstr>I stopień niestacjonarne</vt:lpstr>
      <vt:lpstr>'I stopień niestacjonarne'!Obszar_wydruku</vt:lpstr>
      <vt:lpstr>'I stopień stacjonarne'!Obszar_wydruku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USER</cp:lastModifiedBy>
  <cp:lastPrinted>2019-06-26T10:22:28Z</cp:lastPrinted>
  <dcterms:created xsi:type="dcterms:W3CDTF">2010-12-06T08:38:47Z</dcterms:created>
  <dcterms:modified xsi:type="dcterms:W3CDTF">2020-02-03T07:26:28Z</dcterms:modified>
</cp:coreProperties>
</file>