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25" windowWidth="15240" windowHeight="7920" activeTab="1"/>
  </bookViews>
  <sheets>
    <sheet name="Arkusz1" sheetId="4" r:id="rId1"/>
    <sheet name="Rat. Med. st. stacjon.plany" sheetId="1" r:id="rId2"/>
  </sheets>
  <definedNames>
    <definedName name="_xlnm.Print_Titles" localSheetId="1">'Rat. Med. st. stacjon.plany'!$7:$10</definedName>
  </definedNames>
  <calcPr calcId="145621"/>
</workbook>
</file>

<file path=xl/calcChain.xml><?xml version="1.0" encoding="utf-8"?>
<calcChain xmlns="http://schemas.openxmlformats.org/spreadsheetml/2006/main">
  <c r="I36" i="1" l="1"/>
  <c r="H36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H52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H102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AN100" i="1" l="1"/>
  <c r="AL100" i="1"/>
  <c r="AN99" i="1"/>
  <c r="AM99" i="1"/>
  <c r="AL99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H58" i="1"/>
  <c r="AM31" i="1"/>
  <c r="AM32" i="1"/>
  <c r="AM33" i="1"/>
  <c r="AL17" i="1"/>
  <c r="AM17" i="1"/>
  <c r="AN17" i="1"/>
  <c r="AL18" i="1"/>
  <c r="AM18" i="1"/>
  <c r="AN18" i="1"/>
  <c r="AL19" i="1"/>
  <c r="AM19" i="1"/>
  <c r="AN19" i="1"/>
  <c r="AL20" i="1"/>
  <c r="AM20" i="1"/>
  <c r="AN20" i="1"/>
  <c r="AL21" i="1"/>
  <c r="AM21" i="1"/>
  <c r="AN21" i="1"/>
  <c r="AL22" i="1"/>
  <c r="AM22" i="1"/>
  <c r="AN22" i="1"/>
  <c r="AL23" i="1"/>
  <c r="AM23" i="1"/>
  <c r="AN23" i="1"/>
  <c r="AL24" i="1"/>
  <c r="AM24" i="1"/>
  <c r="AN24" i="1"/>
  <c r="AN83" i="1" l="1"/>
  <c r="AM83" i="1"/>
  <c r="AL83" i="1"/>
  <c r="AN82" i="1"/>
  <c r="AM82" i="1"/>
  <c r="AL82" i="1"/>
  <c r="AN81" i="1"/>
  <c r="AM81" i="1"/>
  <c r="AL81" i="1"/>
  <c r="AN80" i="1"/>
  <c r="AM80" i="1"/>
  <c r="AL80" i="1"/>
  <c r="AN79" i="1"/>
  <c r="AM79" i="1"/>
  <c r="AL79" i="1"/>
  <c r="AN78" i="1"/>
  <c r="AM78" i="1"/>
  <c r="AL78" i="1"/>
  <c r="AM64" i="1"/>
  <c r="AM65" i="1"/>
  <c r="AM88" i="1"/>
  <c r="AL12" i="1"/>
  <c r="AM12" i="1"/>
  <c r="AN12" i="1"/>
  <c r="AL16" i="1"/>
  <c r="AM16" i="1"/>
  <c r="AN16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7" i="1"/>
  <c r="AM27" i="1"/>
  <c r="AN27" i="1"/>
  <c r="AL87" i="1"/>
  <c r="AM87" i="1"/>
  <c r="AN87" i="1"/>
  <c r="AL88" i="1"/>
  <c r="AN88" i="1"/>
  <c r="AL28" i="1"/>
  <c r="AM28" i="1"/>
  <c r="AN28" i="1"/>
  <c r="AL89" i="1"/>
  <c r="AN89" i="1"/>
  <c r="AL90" i="1"/>
  <c r="AM90" i="1"/>
  <c r="AN90" i="1"/>
  <c r="AL91" i="1"/>
  <c r="AM91" i="1"/>
  <c r="AN91" i="1"/>
  <c r="AL29" i="1"/>
  <c r="AM29" i="1"/>
  <c r="AN29" i="1"/>
  <c r="AL30" i="1"/>
  <c r="AM30" i="1"/>
  <c r="AN30" i="1"/>
  <c r="AL92" i="1"/>
  <c r="AM92" i="1"/>
  <c r="AN92" i="1"/>
  <c r="AL93" i="1"/>
  <c r="AM93" i="1"/>
  <c r="AN93" i="1"/>
  <c r="AL31" i="1"/>
  <c r="AN31" i="1"/>
  <c r="AL32" i="1"/>
  <c r="AN32" i="1"/>
  <c r="AL33" i="1"/>
  <c r="AN33" i="1"/>
  <c r="AL34" i="1"/>
  <c r="AM34" i="1"/>
  <c r="AN34" i="1"/>
  <c r="AL35" i="1"/>
  <c r="AM35" i="1"/>
  <c r="AN35" i="1"/>
  <c r="AL94" i="1"/>
  <c r="AM94" i="1"/>
  <c r="AN94" i="1"/>
  <c r="AL38" i="1"/>
  <c r="AM38" i="1"/>
  <c r="AN38" i="1"/>
  <c r="AL39" i="1"/>
  <c r="AM39" i="1"/>
  <c r="AN39" i="1"/>
  <c r="AL40" i="1"/>
  <c r="AM40" i="1"/>
  <c r="AN40" i="1"/>
  <c r="AL41" i="1"/>
  <c r="AM41" i="1"/>
  <c r="AL42" i="1"/>
  <c r="AM42" i="1"/>
  <c r="AN42" i="1"/>
  <c r="AL43" i="1"/>
  <c r="AM43" i="1"/>
  <c r="AN43" i="1"/>
  <c r="AL98" i="1"/>
  <c r="AM98" i="1"/>
  <c r="AN98" i="1"/>
  <c r="AL44" i="1"/>
  <c r="AM44" i="1"/>
  <c r="AN44" i="1"/>
  <c r="AL45" i="1"/>
  <c r="AM45" i="1"/>
  <c r="AN45" i="1"/>
  <c r="AL46" i="1"/>
  <c r="AM46" i="1"/>
  <c r="AN46" i="1"/>
  <c r="AL47" i="1"/>
  <c r="AM47" i="1"/>
  <c r="AN47" i="1"/>
  <c r="AL95" i="1"/>
  <c r="AM95" i="1"/>
  <c r="AN95" i="1"/>
  <c r="AL48" i="1"/>
  <c r="AM48" i="1"/>
  <c r="AN48" i="1"/>
  <c r="AL96" i="1"/>
  <c r="AM96" i="1"/>
  <c r="AN96" i="1"/>
  <c r="AL49" i="1"/>
  <c r="AM49" i="1"/>
  <c r="AN49" i="1"/>
  <c r="AL97" i="1"/>
  <c r="AM97" i="1"/>
  <c r="AN97" i="1"/>
  <c r="AL50" i="1"/>
  <c r="AM50" i="1"/>
  <c r="AN50" i="1"/>
  <c r="AL51" i="1"/>
  <c r="AM51" i="1"/>
  <c r="AN51" i="1"/>
  <c r="AL54" i="1"/>
  <c r="AM54" i="1"/>
  <c r="AN54" i="1"/>
  <c r="AL55" i="1"/>
  <c r="AM55" i="1"/>
  <c r="AN55" i="1"/>
  <c r="AL57" i="1"/>
  <c r="AM57" i="1"/>
  <c r="AN57" i="1"/>
  <c r="AL60" i="1"/>
  <c r="AM60" i="1"/>
  <c r="AM74" i="1" s="1"/>
  <c r="AN60" i="1"/>
  <c r="AL61" i="1"/>
  <c r="AM61" i="1"/>
  <c r="AN61" i="1"/>
  <c r="AL62" i="1"/>
  <c r="AM62" i="1"/>
  <c r="AN62" i="1"/>
  <c r="AL63" i="1"/>
  <c r="AM63" i="1"/>
  <c r="AN63" i="1"/>
  <c r="AL64" i="1"/>
  <c r="AN64" i="1"/>
  <c r="AL65" i="1"/>
  <c r="AN65" i="1"/>
  <c r="AL67" i="1"/>
  <c r="AN67" i="1"/>
  <c r="AL68" i="1"/>
  <c r="AN68" i="1"/>
  <c r="AL69" i="1"/>
  <c r="AN69" i="1"/>
  <c r="AL70" i="1"/>
  <c r="AN70" i="1"/>
  <c r="AL71" i="1"/>
  <c r="AN71" i="1"/>
  <c r="AL72" i="1"/>
  <c r="AN72" i="1"/>
  <c r="H73" i="1"/>
  <c r="J73" i="1"/>
  <c r="K73" i="1"/>
  <c r="L73" i="1"/>
  <c r="M73" i="1"/>
  <c r="O73" i="1"/>
  <c r="P73" i="1"/>
  <c r="Q73" i="1"/>
  <c r="R73" i="1"/>
  <c r="T73" i="1"/>
  <c r="U73" i="1"/>
  <c r="V73" i="1"/>
  <c r="W73" i="1"/>
  <c r="Y73" i="1"/>
  <c r="Z73" i="1"/>
  <c r="AA73" i="1"/>
  <c r="AB73" i="1"/>
  <c r="AD73" i="1"/>
  <c r="AE73" i="1"/>
  <c r="AF73" i="1"/>
  <c r="AG73" i="1"/>
  <c r="AI73" i="1"/>
  <c r="AJ73" i="1"/>
  <c r="AK73" i="1"/>
  <c r="AL73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N84" i="1"/>
  <c r="AM58" i="1" l="1"/>
  <c r="AM101" i="1"/>
  <c r="AL58" i="1"/>
  <c r="AL101" i="1"/>
  <c r="AN74" i="1"/>
  <c r="AN58" i="1"/>
  <c r="K104" i="1"/>
  <c r="I104" i="1"/>
  <c r="J104" i="1"/>
  <c r="H104" i="1"/>
  <c r="AN73" i="1"/>
  <c r="AL74" i="1"/>
  <c r="AL84" i="1"/>
  <c r="AN36" i="1"/>
  <c r="AM36" i="1"/>
  <c r="AL36" i="1"/>
  <c r="AM52" i="1"/>
  <c r="AN52" i="1"/>
  <c r="AL52" i="1"/>
  <c r="AN102" i="1"/>
  <c r="AN101" i="1"/>
  <c r="AL102" i="1"/>
  <c r="AM102" i="1"/>
  <c r="AN25" i="1"/>
  <c r="AM84" i="1"/>
  <c r="AL25" i="1"/>
  <c r="AM25" i="1"/>
  <c r="AM104" i="1" s="1"/>
  <c r="AL104" i="1" l="1"/>
  <c r="AN104" i="1"/>
  <c r="H85" i="1"/>
  <c r="H75" i="1"/>
  <c r="J85" i="1"/>
  <c r="J75" i="1"/>
  <c r="L75" i="1"/>
  <c r="L104" i="1"/>
  <c r="L85" i="1"/>
  <c r="N75" i="1"/>
  <c r="N85" i="1"/>
  <c r="N104" i="1"/>
  <c r="P85" i="1"/>
  <c r="P104" i="1"/>
  <c r="P75" i="1"/>
  <c r="R104" i="1"/>
  <c r="R85" i="1"/>
  <c r="R75" i="1"/>
  <c r="T75" i="1"/>
  <c r="T104" i="1"/>
  <c r="T85" i="1"/>
  <c r="V104" i="1"/>
  <c r="V85" i="1"/>
  <c r="V75" i="1"/>
  <c r="X85" i="1"/>
  <c r="X104" i="1"/>
  <c r="X75" i="1"/>
  <c r="Z85" i="1"/>
  <c r="Z104" i="1"/>
  <c r="Z75" i="1"/>
  <c r="AB75" i="1"/>
  <c r="AB104" i="1"/>
  <c r="AB85" i="1"/>
  <c r="AD104" i="1"/>
  <c r="AD85" i="1"/>
  <c r="AD75" i="1"/>
  <c r="AF85" i="1"/>
  <c r="AF104" i="1"/>
  <c r="AF75" i="1"/>
  <c r="AH75" i="1"/>
  <c r="AH85" i="1"/>
  <c r="AH104" i="1"/>
  <c r="AJ104" i="1"/>
  <c r="AJ75" i="1"/>
  <c r="AJ85" i="1"/>
  <c r="K85" i="1"/>
  <c r="K75" i="1"/>
  <c r="M85" i="1"/>
  <c r="M75" i="1"/>
  <c r="M104" i="1"/>
  <c r="O104" i="1"/>
  <c r="O75" i="1"/>
  <c r="O85" i="1"/>
  <c r="Q75" i="1"/>
  <c r="Q104" i="1"/>
  <c r="Q85" i="1"/>
  <c r="S104" i="1"/>
  <c r="S85" i="1"/>
  <c r="S75" i="1"/>
  <c r="U85" i="1"/>
  <c r="U75" i="1"/>
  <c r="U104" i="1"/>
  <c r="W75" i="1"/>
  <c r="W85" i="1"/>
  <c r="W104" i="1"/>
  <c r="Y104" i="1"/>
  <c r="Y85" i="1"/>
  <c r="Y75" i="1"/>
  <c r="AA75" i="1"/>
  <c r="AA85" i="1"/>
  <c r="AA104" i="1"/>
  <c r="AC75" i="1"/>
  <c r="AC104" i="1"/>
  <c r="AC85" i="1"/>
  <c r="AE104" i="1"/>
  <c r="AE75" i="1"/>
  <c r="AE85" i="1"/>
  <c r="AG75" i="1"/>
  <c r="AG104" i="1"/>
  <c r="AG85" i="1"/>
  <c r="AI104" i="1"/>
  <c r="AI75" i="1"/>
  <c r="AI85" i="1"/>
  <c r="AK75" i="1"/>
  <c r="AK104" i="1"/>
  <c r="AK85" i="1"/>
  <c r="AN85" i="1"/>
  <c r="AN75" i="1"/>
  <c r="AM85" i="1"/>
  <c r="AM75" i="1"/>
  <c r="I85" i="1"/>
  <c r="I75" i="1"/>
  <c r="AL85" i="1"/>
  <c r="AL75" i="1"/>
</calcChain>
</file>

<file path=xl/comments1.xml><?xml version="1.0" encoding="utf-8"?>
<comments xmlns="http://schemas.openxmlformats.org/spreadsheetml/2006/main">
  <authors>
    <author>Katarzyna Szydłowska</author>
  </authors>
  <commentList>
    <comment ref="B82" authorId="0">
      <text>
        <r>
          <rPr>
            <b/>
            <sz val="9"/>
            <color indexed="81"/>
            <rFont val="Tahoma"/>
            <family val="2"/>
            <charset val="238"/>
          </rPr>
          <t>Katarzyna Szydłowska:</t>
        </r>
        <r>
          <rPr>
            <sz val="9"/>
            <color indexed="81"/>
            <rFont val="Tahoma"/>
            <family val="2"/>
            <charset val="238"/>
          </rPr>
          <t xml:space="preserve">
zmiana nazwy przedmioty od roku akademickiego 2019/2020 ze względu na likwidacje Gimnazjum</t>
        </r>
      </text>
    </comment>
  </commentList>
</comments>
</file>

<file path=xl/sharedStrings.xml><?xml version="1.0" encoding="utf-8"?>
<sst xmlns="http://schemas.openxmlformats.org/spreadsheetml/2006/main" count="289" uniqueCount="232">
  <si>
    <t>Lp.</t>
  </si>
  <si>
    <t>kod</t>
  </si>
  <si>
    <t>E</t>
  </si>
  <si>
    <t>Rozkład godzin</t>
  </si>
  <si>
    <t>Przedmiot</t>
  </si>
  <si>
    <t>I rok</t>
  </si>
  <si>
    <t>II rok</t>
  </si>
  <si>
    <t>III rok</t>
  </si>
  <si>
    <t>Razem godz.</t>
  </si>
  <si>
    <t>Razem ECTS</t>
  </si>
  <si>
    <t>ECTS</t>
  </si>
  <si>
    <t>1.</t>
  </si>
  <si>
    <t>2.</t>
  </si>
  <si>
    <t>3.</t>
  </si>
  <si>
    <t>4.</t>
  </si>
  <si>
    <t>razem</t>
  </si>
  <si>
    <t>G. ŚCIEŻKI**</t>
  </si>
  <si>
    <t>1 semestr</t>
  </si>
  <si>
    <t>2 semestr</t>
  </si>
  <si>
    <t>3 semestr</t>
  </si>
  <si>
    <t>4 semestr</t>
  </si>
  <si>
    <t>5 semestr</t>
  </si>
  <si>
    <t>6 semestr</t>
  </si>
  <si>
    <t>Z</t>
  </si>
  <si>
    <t>ZO</t>
  </si>
  <si>
    <t>MODUŁ OGÓLNOUCZELNIANY</t>
  </si>
  <si>
    <t>MODUŁ DYPLOMOWY</t>
  </si>
  <si>
    <t>Rodzaj zajęć:</t>
  </si>
  <si>
    <t>I</t>
  </si>
  <si>
    <t>W/WS</t>
  </si>
  <si>
    <t>II</t>
  </si>
  <si>
    <t>III</t>
  </si>
  <si>
    <t>PW/PE/KZ</t>
  </si>
  <si>
    <t>Całkowity nakład pracy studenta</t>
  </si>
  <si>
    <t>Lektorat języka obcego</t>
  </si>
  <si>
    <t>Wychowanie fizyczne</t>
  </si>
  <si>
    <t>Technologia informacyjna</t>
  </si>
  <si>
    <t>Ochrona własności intelektualnej</t>
  </si>
  <si>
    <t>Filozofia</t>
  </si>
  <si>
    <t>Etyka</t>
  </si>
  <si>
    <t>BHP i ergonomia</t>
  </si>
  <si>
    <t>Techniki samoobrony</t>
  </si>
  <si>
    <t>Podstawy żywienia człowieka</t>
  </si>
  <si>
    <t>Biostatystyka</t>
  </si>
  <si>
    <t>Polityka społeczna i zdrowotna</t>
  </si>
  <si>
    <t>Międzynarodowe aspekty zdrowia publicznego</t>
  </si>
  <si>
    <t>Propedeutyka prawa</t>
  </si>
  <si>
    <t>Biofizyka</t>
  </si>
  <si>
    <t>Zdrowie publiczne</t>
  </si>
  <si>
    <t>Higiena i epidemiologia</t>
  </si>
  <si>
    <t>Anatomia</t>
  </si>
  <si>
    <t>Fizjologia</t>
  </si>
  <si>
    <t>Patofizjologia</t>
  </si>
  <si>
    <t>Biologia i mikrobiologia</t>
  </si>
  <si>
    <t>Dydaktyka</t>
  </si>
  <si>
    <t>Medyczne czynności ratunkowe w neonatologii</t>
  </si>
  <si>
    <t xml:space="preserve">MODUŁ KIERUNKOWY </t>
  </si>
  <si>
    <t>Pierwsza pomoc</t>
  </si>
  <si>
    <t>Farmakologia</t>
  </si>
  <si>
    <t>Toksykologia</t>
  </si>
  <si>
    <t>Kwalifikowana pierwsza pomoc</t>
  </si>
  <si>
    <t>Medycyna ratunkowa</t>
  </si>
  <si>
    <t>MODUŁ PODSTAWOWY</t>
  </si>
  <si>
    <t>Medyczne czynności ratunkowe</t>
  </si>
  <si>
    <t>Medycyna katastrof</t>
  </si>
  <si>
    <t>Choroby wewnętrzne</t>
  </si>
  <si>
    <t>Chirurgia</t>
  </si>
  <si>
    <t>Pediatria</t>
  </si>
  <si>
    <t>Neurologia</t>
  </si>
  <si>
    <t>Traumatologia narządów ruchu</t>
  </si>
  <si>
    <t>Intensywna terapia</t>
  </si>
  <si>
    <t>Medycyna sądowa</t>
  </si>
  <si>
    <t>Psychiatria</t>
  </si>
  <si>
    <t>Położnictwo i ginekologia</t>
  </si>
  <si>
    <t>Podstawowe zabiegi medyczne</t>
  </si>
  <si>
    <t>Język migowy</t>
  </si>
  <si>
    <t>Podstawowe zabiegi medyczne w oddziałach zachowawczych</t>
  </si>
  <si>
    <t>Biochemia</t>
  </si>
  <si>
    <t>Praktyki zawodowe</t>
  </si>
  <si>
    <t>MODUŁ FAKULATYWNY 1</t>
  </si>
  <si>
    <t>MODUŁ FAKULATYWNY 2</t>
  </si>
  <si>
    <t>Metodologia badań</t>
  </si>
  <si>
    <t>Seminarium dyplomowe</t>
  </si>
  <si>
    <t>Wykład monograficzny z zakresu ratownictwa medycznego</t>
  </si>
  <si>
    <t>Podstawowe zabiegi medyczne w oddziałach intensywnej terapii kardiologicznej</t>
  </si>
  <si>
    <t>Specjalistyczne czynności ratunkowe w medycynie zachowawczej</t>
  </si>
  <si>
    <t>W - wykład</t>
  </si>
  <si>
    <t>WS - wykład specjalnościowy</t>
  </si>
  <si>
    <t>PZ - zajęcia praktyczne</t>
  </si>
  <si>
    <t>Z - zaliczenie</t>
  </si>
  <si>
    <t>Moduł I razem</t>
  </si>
  <si>
    <t>Metodyka nauczania pierwszej pomocy w grupie młodziezy ponadgimnazjalnej</t>
  </si>
  <si>
    <t>Moduł II razem</t>
  </si>
  <si>
    <t>Organizacja i zarządzanie w ochronie zdrowia</t>
  </si>
  <si>
    <t>2,3</t>
  </si>
  <si>
    <t>4,5</t>
  </si>
  <si>
    <t>3-6</t>
  </si>
  <si>
    <t>1-6</t>
  </si>
  <si>
    <t>3-5</t>
  </si>
  <si>
    <t>4-6</t>
  </si>
  <si>
    <t>3,4</t>
  </si>
  <si>
    <t xml:space="preserve">Specjalistyczne czynności ratunkowe
 w medycynie urazowej </t>
  </si>
  <si>
    <t>Medyczne czynnosci ratunkowe 
w chirurgii pediatrycznej</t>
  </si>
  <si>
    <t xml:space="preserve">Podstawowe zabiegi medyczne 
w oddziałach intensywnej terapii neurochirurgicznej </t>
  </si>
  <si>
    <t>Podstawowe zabiegi medyczne 
w oddziałach zabiegowych</t>
  </si>
  <si>
    <t>5,6</t>
  </si>
  <si>
    <t>Razem</t>
  </si>
  <si>
    <t>forma zal. 
po semestrze *</t>
  </si>
  <si>
    <t>1-4</t>
  </si>
  <si>
    <t>1,2</t>
  </si>
  <si>
    <t>Razem :</t>
  </si>
  <si>
    <t xml:space="preserve">                                      Zatwierdzam </t>
  </si>
  <si>
    <t>12.7-3KOS-A01-L</t>
  </si>
  <si>
    <t>12.7-3KOS-A02-WF</t>
  </si>
  <si>
    <t>12.7-3KOS-A03-TI</t>
  </si>
  <si>
    <t>12.7-3KOS-A04-OWI</t>
  </si>
  <si>
    <t>Przedsiębiorczość</t>
  </si>
  <si>
    <t>12.7-3KOS-A05-P</t>
  </si>
  <si>
    <t>12.7-3KOS-A06-FZ</t>
  </si>
  <si>
    <t>12.7-3KOS-A07-ETK</t>
  </si>
  <si>
    <t>12.7-3KOS-A08-BHPiE</t>
  </si>
  <si>
    <t>Przysposobienie biblioteczne</t>
  </si>
  <si>
    <t>12.7-3KOS-A09-PRB</t>
  </si>
  <si>
    <t>12.7-3KOS-A10-PSPL</t>
  </si>
  <si>
    <t>2</t>
  </si>
  <si>
    <t>Zarządzanie strategiczne w opiece zdrowotnej</t>
  </si>
  <si>
    <t>Godziny ogółem</t>
  </si>
  <si>
    <t>3</t>
  </si>
  <si>
    <t>6</t>
  </si>
  <si>
    <t>Propedeutyka dietetyki</t>
  </si>
  <si>
    <t>kod przedmiotu</t>
  </si>
  <si>
    <t>0912-7RM-A01-LJO</t>
  </si>
  <si>
    <t>0912-7RM-A03-WF</t>
  </si>
  <si>
    <t>0912-7RM-A04-TI</t>
  </si>
  <si>
    <t>0912-7RM-A05-OWI</t>
  </si>
  <si>
    <t>0912-7RM-A06-PRZ</t>
  </si>
  <si>
    <t>0912-7RM-A07-FIL</t>
  </si>
  <si>
    <t>0912-7RM-A08-ETY</t>
  </si>
  <si>
    <t>0912-7RM-A09-PS</t>
  </si>
  <si>
    <t>0912-7RM-A10-BHP</t>
  </si>
  <si>
    <t>0912-7RM-A11-PB</t>
  </si>
  <si>
    <t>0912-7RM-B12-TS</t>
  </si>
  <si>
    <t>0912-7RM-B13-BIOST</t>
  </si>
  <si>
    <t>0912-7RM-B14-BIOFIZ</t>
  </si>
  <si>
    <t>0912-7RM-B15-BIOCH</t>
  </si>
  <si>
    <t>0912-7RM-B16-ANAT</t>
  </si>
  <si>
    <t>0912-7RM-B18-PATFIZ</t>
  </si>
  <si>
    <t>0912-7RM-B17-FIZ</t>
  </si>
  <si>
    <t>0912-7RM-B19-BIM</t>
  </si>
  <si>
    <t>0912-7RM-B20-DYD</t>
  </si>
  <si>
    <t>0912-7RM-C21-PP</t>
  </si>
  <si>
    <t>0912-7RM-C22-FARM</t>
  </si>
  <si>
    <t>0912-7RM-C23-TOKS</t>
  </si>
  <si>
    <t>0912-7RM-C24-KPP</t>
  </si>
  <si>
    <t>0912-7RM-C25-MR</t>
  </si>
  <si>
    <t>0912-7RM-C26-MCR</t>
  </si>
  <si>
    <t>0912-7RM-C27-CHW</t>
  </si>
  <si>
    <t>0912-7RM-C28-CH</t>
  </si>
  <si>
    <t>0912-7RM-C29-PED</t>
  </si>
  <si>
    <t>0912-7RM-C30-NEU</t>
  </si>
  <si>
    <t>0912-7RM-C31-INT</t>
  </si>
  <si>
    <t>0912-7RM-C32-PSYCH</t>
  </si>
  <si>
    <t>0912-7RM-C33-PZM</t>
  </si>
  <si>
    <t>0912-7RM-C34-WMZZRM</t>
  </si>
  <si>
    <t>0912-7RM-E35-MB</t>
  </si>
  <si>
    <t>0912-7RM-E36-SD</t>
  </si>
  <si>
    <t>0912-7RM-F45-PZMWOZAB</t>
  </si>
  <si>
    <t>0912-7RM-E37-PZ</t>
  </si>
  <si>
    <t>Wybrane zagadnienia z psychologii ogólnej</t>
  </si>
  <si>
    <t>0912-7RM-F39-PZMWOZ</t>
  </si>
  <si>
    <t>0912-7RM-F40-PZMWOITK</t>
  </si>
  <si>
    <t>0912-7RM-F41-SCRWMZ</t>
  </si>
  <si>
    <t>0912-7RM-F42-MCRWN</t>
  </si>
  <si>
    <t>0912-7RM-F43-MNPPWGDIMG</t>
  </si>
  <si>
    <t>0912-7RM-F44-OSL</t>
  </si>
  <si>
    <t>0912-7RM-F46-PZMWOZAB</t>
  </si>
  <si>
    <t>0912-7RM-F47-SCRWMU</t>
  </si>
  <si>
    <t>0912-7RM-F48-MCRWCP</t>
  </si>
  <si>
    <t>0912-7RM-F49-MNPPWGMP</t>
  </si>
  <si>
    <t>0912-7RM-F50-OSZ</t>
  </si>
  <si>
    <t>0912-7RM-F51-PŻC</t>
  </si>
  <si>
    <t>0912-7RM-F52-OIZWOZ</t>
  </si>
  <si>
    <t>0912-7RM-F53-PSIZ</t>
  </si>
  <si>
    <t>0912-7RM-F54-MAZP</t>
  </si>
  <si>
    <t>0912-7RM-F55-PP</t>
  </si>
  <si>
    <t>0912-7RM-F56-ZP</t>
  </si>
  <si>
    <t>0912-7RM-F57-HIE</t>
  </si>
  <si>
    <t>0912-7RM-F58-JM</t>
  </si>
  <si>
    <t>0912-7RM-F59-TNR</t>
  </si>
  <si>
    <t>0912-7RM-F60-MS</t>
  </si>
  <si>
    <t>0912-7RM-F61-PIG</t>
  </si>
  <si>
    <t>0912-7RM-F62-MK</t>
  </si>
  <si>
    <t>0912-7RM-F63-PD</t>
  </si>
  <si>
    <t>0912-7RM-F64-ZSWOZ</t>
  </si>
  <si>
    <t>Techniki relaksacyjne w radzeniu sobie ze stresem</t>
  </si>
  <si>
    <t>Psychologia rozwoju osobistego</t>
  </si>
  <si>
    <t>Przedmioty w zakresie wsparcia studentów w procesie uczenia się</t>
  </si>
  <si>
    <t xml:space="preserve">*przedmioty do wyboru dla studenta - 20 ECTS </t>
  </si>
  <si>
    <t xml:space="preserve">     Ogółem Przedmioty                          wybieralne - 23 ECTS</t>
  </si>
  <si>
    <r>
      <t xml:space="preserve">Obowiązujący od roku akademickiego </t>
    </r>
    <r>
      <rPr>
        <sz val="10"/>
        <color indexed="8"/>
        <rFont val="Calibri"/>
        <family val="2"/>
        <charset val="238"/>
        <scheme val="minor"/>
      </rPr>
      <t xml:space="preserve"> 2017/2018</t>
    </r>
  </si>
  <si>
    <t>FAKULTATYWNY</t>
  </si>
  <si>
    <t>Metodyka nauczania pierwszej pomocy w grupie dzieci i młodzieży gimnazjalnej</t>
  </si>
  <si>
    <r>
      <t xml:space="preserve">Seminarium ( S ): </t>
    </r>
    <r>
      <rPr>
        <sz val="11"/>
        <rFont val="Times New Roman"/>
        <family val="1"/>
        <charset val="238"/>
      </rPr>
      <t>poz. 36,</t>
    </r>
  </si>
  <si>
    <r>
      <t xml:space="preserve">Zajęcia językowe ( J ): </t>
    </r>
    <r>
      <rPr>
        <sz val="11"/>
        <rFont val="Times New Roman"/>
        <family val="1"/>
        <charset val="238"/>
      </rPr>
      <t>poz. 1,</t>
    </r>
  </si>
  <si>
    <r>
      <t xml:space="preserve">Ćwiczenia  (C ): </t>
    </r>
    <r>
      <rPr>
        <sz val="11"/>
        <color indexed="8"/>
        <rFont val="Calibri"/>
        <family val="2"/>
        <charset val="238"/>
      </rPr>
      <t>poz. 2,3,4,12,13,14,15,16,17,18,19, 20, 21, 22,23,25,27,28,29,30,31,32,42,51,57,58,59,61,63,</t>
    </r>
  </si>
  <si>
    <r>
      <t xml:space="preserve">Ćwiczenia praktyczne ( P ): </t>
    </r>
    <r>
      <rPr>
        <sz val="11"/>
        <rFont val="Times New Roman"/>
        <family val="1"/>
        <charset val="238"/>
      </rPr>
      <t>poz.24,26,33,43,44,48,49,50,</t>
    </r>
  </si>
  <si>
    <t>L - Laboratorium</t>
  </si>
  <si>
    <t>LS - Laboratorium Specjalistyczne</t>
  </si>
  <si>
    <t>S - Semianrium dyplomowe</t>
  </si>
  <si>
    <t>J - Języki</t>
  </si>
  <si>
    <t>P- Ćwiczenia praktyczne</t>
  </si>
  <si>
    <t>PZ -Zajęcia praktyczne, praktyka zawodowa</t>
  </si>
  <si>
    <t>C - Ćwiczenia</t>
  </si>
  <si>
    <t xml:space="preserve">E - Egzamin </t>
  </si>
  <si>
    <t>ZO - Zaliczenie z oceną</t>
  </si>
  <si>
    <t>Wydział Lekarski i Nauk o Zdrowiu</t>
  </si>
  <si>
    <t>PLAN STUDIÓW STACJONARNYCH PIERWSZEGO STOPNIA                                                                                          profil kształcenia - praktyczny</t>
  </si>
  <si>
    <t>0912-7RM-A02-TRWRSZS</t>
  </si>
  <si>
    <t>0912-7RM-A02-PRO</t>
  </si>
  <si>
    <t xml:space="preserve">  Formy zajęć dydaktycznych wg Zarządzenia nr 39/2015</t>
  </si>
  <si>
    <t>C/J/L/P/PZ/S</t>
  </si>
  <si>
    <t>PW- projekt własny</t>
  </si>
  <si>
    <t>PE- projekt edukacyjny</t>
  </si>
  <si>
    <t>KZ -kształcenie z użyciem mediów elektronicznych</t>
  </si>
  <si>
    <t>Obóz sprawnościowy letni</t>
  </si>
  <si>
    <t>Obóz sprawnościowy zimowy</t>
  </si>
  <si>
    <t>Rok akademicki 2018/2019</t>
  </si>
  <si>
    <t>PRAKTYKI ZAWODOWE</t>
  </si>
  <si>
    <t>5-6</t>
  </si>
  <si>
    <r>
      <t xml:space="preserve">Ćwiczenia praktyczne w placówkach ochrony zdrowia ( PZ ): </t>
    </r>
    <r>
      <rPr>
        <sz val="11"/>
        <rFont val="Times New Roman"/>
        <family val="1"/>
        <charset val="238"/>
      </rPr>
      <t>poz. 37,38,39,40,41,45,46,47,</t>
    </r>
  </si>
  <si>
    <r>
      <t xml:space="preserve"> Przedmioty do wyboru dla studenta wynikające z planu studiów - 60 ECTS ( przedmioty : </t>
    </r>
    <r>
      <rPr>
        <i/>
        <sz val="11"/>
        <color indexed="8"/>
        <rFont val="Calibri"/>
        <family val="2"/>
        <charset val="238"/>
      </rPr>
      <t>poz. 2,36-37,39-44 lub 45-50</t>
    </r>
  </si>
  <si>
    <t xml:space="preserve">Kierunek: Ratownictwo Medyczne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</si>
</sst>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1"/>
      <name val="Calibri"/>
      <family val="2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color indexed="8"/>
      <name val="Calibri"/>
      <family val="2"/>
      <charset val="238"/>
    </font>
    <font>
      <b/>
      <sz val="7"/>
      <color indexed="8"/>
      <name val="Calibri"/>
      <family val="2"/>
      <charset val="238"/>
    </font>
    <font>
      <b/>
      <sz val="28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28"/>
      <color indexed="8"/>
      <name val="Calibri"/>
      <family val="2"/>
      <charset val="238"/>
      <scheme val="minor"/>
    </font>
    <font>
      <sz val="11"/>
      <color rgb="FF005C2A"/>
      <name val="Calibri"/>
      <family val="2"/>
      <charset val="238"/>
    </font>
    <font>
      <sz val="12"/>
      <color rgb="FFFF0000"/>
      <name val="Calibri"/>
      <family val="2"/>
      <charset val="238"/>
      <scheme val="minor"/>
    </font>
    <font>
      <b/>
      <sz val="7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9"/>
      <color rgb="FFFF0000"/>
      <name val="Times New Roman"/>
      <family val="1"/>
      <charset val="238"/>
    </font>
    <font>
      <b/>
      <sz val="11"/>
      <name val="Calibri"/>
      <family val="2"/>
      <charset val="238"/>
    </font>
    <font>
      <sz val="11"/>
      <color theme="1" tint="0.34998626667073579"/>
      <name val="Calibri"/>
      <family val="2"/>
      <charset val="238"/>
    </font>
    <font>
      <sz val="12"/>
      <name val="Verdana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b/>
      <sz val="11"/>
      <color rgb="FFFF000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5E9A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9E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27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6" fillId="9" borderId="0" xfId="0" applyFont="1" applyFill="1" applyAlignment="1">
      <alignment horizontal="center" vertical="center" wrapText="1"/>
    </xf>
    <xf numFmtId="0" fontId="1" fillId="0" borderId="0" xfId="0" applyFont="1"/>
    <xf numFmtId="0" fontId="7" fillId="0" borderId="1" xfId="0" applyFont="1" applyBorder="1" applyAlignment="1">
      <alignment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/>
    <xf numFmtId="0" fontId="8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14" fillId="14" borderId="0" xfId="0" applyFont="1" applyFill="1" applyAlignment="1">
      <alignment horizontal="center" vertical="center"/>
    </xf>
    <xf numFmtId="0" fontId="0" fillId="14" borderId="0" xfId="0" applyFill="1"/>
    <xf numFmtId="0" fontId="15" fillId="14" borderId="0" xfId="0" applyFont="1" applyFill="1" applyAlignment="1">
      <alignment vertical="center"/>
    </xf>
    <xf numFmtId="0" fontId="16" fillId="14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2" fillId="9" borderId="0" xfId="0" applyFont="1" applyFill="1" applyAlignment="1">
      <alignment horizontal="center" vertical="center" wrapText="1"/>
    </xf>
    <xf numFmtId="0" fontId="12" fillId="11" borderId="0" xfId="0" applyFont="1" applyFill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12" fillId="12" borderId="0" xfId="0" applyFont="1" applyFill="1" applyAlignment="1">
      <alignment horizontal="center" vertical="center" wrapText="1"/>
    </xf>
    <xf numFmtId="0" fontId="17" fillId="0" borderId="0" xfId="0" applyFont="1"/>
    <xf numFmtId="0" fontId="18" fillId="14" borderId="0" xfId="0" applyFont="1" applyFill="1" applyAlignment="1">
      <alignment vertical="center"/>
    </xf>
    <xf numFmtId="0" fontId="19" fillId="11" borderId="0" xfId="0" applyFont="1" applyFill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6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7" fillId="7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1" fontId="7" fillId="5" borderId="1" xfId="0" applyNumberFormat="1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23" fillId="0" borderId="0" xfId="0" applyFont="1"/>
    <xf numFmtId="0" fontId="7" fillId="0" borderId="0" xfId="0" applyNumberFormat="1" applyFont="1" applyAlignment="1"/>
    <xf numFmtId="0" fontId="24" fillId="0" borderId="0" xfId="0" applyFont="1" applyAlignment="1">
      <alignment vertical="top" wrapText="1"/>
    </xf>
    <xf numFmtId="0" fontId="7" fillId="0" borderId="0" xfId="0" applyNumberFormat="1" applyFont="1" applyFill="1" applyBorder="1" applyAlignment="1">
      <alignment horizontal="right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7" fillId="0" borderId="0" xfId="0" applyNumberFormat="1" applyFont="1" applyFill="1" applyAlignment="1"/>
    <xf numFmtId="0" fontId="24" fillId="0" borderId="0" xfId="0" applyFont="1" applyFill="1" applyAlignment="1">
      <alignment vertical="top" wrapText="1"/>
    </xf>
    <xf numFmtId="1" fontId="22" fillId="0" borderId="0" xfId="0" applyNumberFormat="1" applyFont="1" applyFill="1" applyBorder="1" applyAlignment="1">
      <alignment horizontal="left" vertical="center" wrapText="1"/>
    </xf>
    <xf numFmtId="0" fontId="1" fillId="18" borderId="1" xfId="0" applyFont="1" applyFill="1" applyBorder="1" applyAlignment="1">
      <alignment horizontal="center" vertical="center" wrapText="1"/>
    </xf>
    <xf numFmtId="1" fontId="1" fillId="18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16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22" borderId="1" xfId="0" applyFont="1" applyFill="1" applyBorder="1" applyAlignment="1">
      <alignment horizontal="center" vertical="center" wrapText="1"/>
    </xf>
    <xf numFmtId="0" fontId="7" fillId="20" borderId="1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 wrapText="1"/>
    </xf>
    <xf numFmtId="0" fontId="7" fillId="23" borderId="1" xfId="0" applyFont="1" applyFill="1" applyBorder="1" applyAlignment="1">
      <alignment horizontal="center" vertical="center" wrapText="1"/>
    </xf>
    <xf numFmtId="0" fontId="7" fillId="24" borderId="1" xfId="0" applyFont="1" applyFill="1" applyBorder="1" applyAlignment="1">
      <alignment horizontal="center" vertical="center" wrapText="1"/>
    </xf>
    <xf numFmtId="0" fontId="22" fillId="9" borderId="4" xfId="0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 wrapText="1"/>
    </xf>
    <xf numFmtId="0" fontId="7" fillId="21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19" borderId="1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7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22" fillId="15" borderId="6" xfId="0" applyFont="1" applyFill="1" applyBorder="1" applyAlignment="1">
      <alignment horizontal="left" vertical="center"/>
    </xf>
    <xf numFmtId="1" fontId="7" fillId="2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1" fontId="7" fillId="6" borderId="3" xfId="0" applyNumberFormat="1" applyFont="1" applyFill="1" applyBorder="1" applyAlignment="1">
      <alignment horizontal="center" vertical="center" wrapText="1"/>
    </xf>
    <xf numFmtId="0" fontId="7" fillId="15" borderId="7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>
      <alignment horizontal="center" vertical="center" wrapText="1"/>
    </xf>
    <xf numFmtId="1" fontId="7" fillId="5" borderId="3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" fontId="7" fillId="3" borderId="3" xfId="0" applyNumberFormat="1" applyFont="1" applyFill="1" applyBorder="1" applyAlignment="1">
      <alignment horizontal="center" vertical="center" wrapText="1"/>
    </xf>
    <xf numFmtId="1" fontId="7" fillId="7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14" borderId="1" xfId="0" applyFont="1" applyFill="1" applyBorder="1" applyAlignment="1">
      <alignment vertical="center" wrapText="1"/>
    </xf>
    <xf numFmtId="0" fontId="7" fillId="14" borderId="6" xfId="0" applyFont="1" applyFill="1" applyBorder="1" applyAlignment="1">
      <alignment vertical="center" wrapText="1"/>
    </xf>
    <xf numFmtId="0" fontId="7" fillId="0" borderId="4" xfId="0" applyFont="1" applyBorder="1" applyAlignment="1">
      <alignment horizontal="right" vertical="center" wrapText="1"/>
    </xf>
    <xf numFmtId="1" fontId="22" fillId="0" borderId="22" xfId="0" applyNumberFormat="1" applyFont="1" applyFill="1" applyBorder="1" applyAlignment="1">
      <alignment horizontal="center" vertical="center" wrapText="1"/>
    </xf>
    <xf numFmtId="0" fontId="22" fillId="0" borderId="23" xfId="0" applyNumberFormat="1" applyFont="1" applyBorder="1" applyAlignment="1">
      <alignment horizontal="center" vertical="center" wrapText="1"/>
    </xf>
    <xf numFmtId="1" fontId="22" fillId="0" borderId="23" xfId="0" applyNumberFormat="1" applyFont="1" applyBorder="1" applyAlignment="1">
      <alignment horizontal="center" vertical="center" wrapText="1"/>
    </xf>
    <xf numFmtId="1" fontId="22" fillId="17" borderId="23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left" vertical="center" wrapText="1"/>
    </xf>
    <xf numFmtId="1" fontId="22" fillId="0" borderId="0" xfId="0" applyNumberFormat="1" applyFont="1" applyFill="1" applyBorder="1" applyAlignment="1">
      <alignment horizontal="center" vertical="center" wrapText="1"/>
    </xf>
    <xf numFmtId="0" fontId="22" fillId="0" borderId="0" xfId="0" applyNumberFormat="1" applyFont="1" applyFill="1" applyBorder="1" applyAlignment="1">
      <alignment horizontal="center" vertical="center" wrapText="1"/>
    </xf>
    <xf numFmtId="1" fontId="22" fillId="0" borderId="0" xfId="0" applyNumberFormat="1" applyFont="1" applyBorder="1" applyAlignment="1">
      <alignment horizontal="center" vertical="center" wrapText="1"/>
    </xf>
    <xf numFmtId="0" fontId="22" fillId="0" borderId="0" xfId="0" applyNumberFormat="1" applyFont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 wrapText="1"/>
    </xf>
    <xf numFmtId="0" fontId="0" fillId="0" borderId="0" xfId="0" applyFont="1"/>
    <xf numFmtId="0" fontId="26" fillId="0" borderId="0" xfId="0" applyFont="1"/>
    <xf numFmtId="0" fontId="11" fillId="0" borderId="0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right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Border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7" fillId="0" borderId="1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0" xfId="0"/>
    <xf numFmtId="0" fontId="26" fillId="0" borderId="0" xfId="0" applyFont="1" applyFill="1" applyBorder="1" applyAlignment="1">
      <alignment horizontal="left" vertical="center" wrapText="1"/>
    </xf>
    <xf numFmtId="1" fontId="1" fillId="0" borderId="16" xfId="0" applyNumberFormat="1" applyFont="1" applyFill="1" applyBorder="1" applyAlignment="1">
      <alignment horizontal="center" vertical="center" wrapText="1"/>
    </xf>
    <xf numFmtId="1" fontId="22" fillId="0" borderId="27" xfId="0" applyNumberFormat="1" applyFont="1" applyBorder="1" applyAlignment="1">
      <alignment horizontal="center" vertical="center" wrapText="1"/>
    </xf>
    <xf numFmtId="1" fontId="22" fillId="0" borderId="28" xfId="0" applyNumberFormat="1" applyFont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right" vertical="center" wrapText="1"/>
    </xf>
    <xf numFmtId="1" fontId="22" fillId="0" borderId="7" xfId="0" applyNumberFormat="1" applyFont="1" applyFill="1" applyBorder="1" applyAlignment="1">
      <alignment horizontal="left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0" fontId="22" fillId="0" borderId="7" xfId="0" applyNumberFormat="1" applyFont="1" applyBorder="1" applyAlignment="1">
      <alignment horizontal="center" vertical="center" wrapText="1"/>
    </xf>
    <xf numFmtId="1" fontId="22" fillId="0" borderId="5" xfId="0" applyNumberFormat="1" applyFont="1" applyBorder="1" applyAlignment="1">
      <alignment horizontal="center" vertical="center" wrapText="1"/>
    </xf>
    <xf numFmtId="0" fontId="7" fillId="26" borderId="6" xfId="0" applyFont="1" applyFill="1" applyBorder="1" applyAlignment="1">
      <alignment vertical="center"/>
    </xf>
    <xf numFmtId="0" fontId="22" fillId="26" borderId="7" xfId="0" applyFont="1" applyFill="1" applyBorder="1" applyAlignment="1">
      <alignment vertical="center"/>
    </xf>
    <xf numFmtId="0" fontId="7" fillId="26" borderId="7" xfId="0" applyFont="1" applyFill="1" applyBorder="1" applyAlignment="1"/>
    <xf numFmtId="0" fontId="7" fillId="26" borderId="5" xfId="0" applyFont="1" applyFill="1" applyBorder="1" applyAlignment="1"/>
    <xf numFmtId="0" fontId="22" fillId="2" borderId="6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22" fillId="0" borderId="6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1" fontId="22" fillId="6" borderId="3" xfId="0" applyNumberFormat="1" applyFont="1" applyFill="1" applyBorder="1" applyAlignment="1">
      <alignment horizontal="center" vertical="center" wrapText="1"/>
    </xf>
    <xf numFmtId="1" fontId="22" fillId="6" borderId="13" xfId="0" applyNumberFormat="1" applyFont="1" applyFill="1" applyBorder="1" applyAlignment="1">
      <alignment horizontal="center" vertical="center" wrapText="1"/>
    </xf>
    <xf numFmtId="1" fontId="22" fillId="6" borderId="4" xfId="0" applyNumberFormat="1" applyFont="1" applyFill="1" applyBorder="1" applyAlignment="1">
      <alignment horizontal="center" vertical="center" wrapText="1"/>
    </xf>
    <xf numFmtId="1" fontId="7" fillId="6" borderId="3" xfId="0" applyNumberFormat="1" applyFont="1" applyFill="1" applyBorder="1" applyAlignment="1">
      <alignment horizontal="center" vertical="center" wrapText="1"/>
    </xf>
    <xf numFmtId="1" fontId="7" fillId="6" borderId="13" xfId="0" applyNumberFormat="1" applyFont="1" applyFill="1" applyBorder="1" applyAlignment="1">
      <alignment horizontal="center" vertical="center" wrapText="1"/>
    </xf>
    <xf numFmtId="1" fontId="7" fillId="6" borderId="4" xfId="0" applyNumberFormat="1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6" fillId="0" borderId="0" xfId="0" applyFont="1" applyFill="1" applyBorder="1" applyAlignment="1">
      <alignment horizontal="left" vertical="center" wrapText="1"/>
    </xf>
    <xf numFmtId="1" fontId="7" fillId="3" borderId="3" xfId="0" applyNumberFormat="1" applyFont="1" applyFill="1" applyBorder="1" applyAlignment="1">
      <alignment horizontal="center" vertical="center" wrapText="1"/>
    </xf>
    <xf numFmtId="1" fontId="7" fillId="3" borderId="13" xfId="0" applyNumberFormat="1" applyFont="1" applyFill="1" applyBorder="1" applyAlignment="1">
      <alignment horizontal="center" vertical="center" wrapText="1"/>
    </xf>
    <xf numFmtId="1" fontId="7" fillId="3" borderId="4" xfId="0" applyNumberFormat="1" applyFont="1" applyFill="1" applyBorder="1" applyAlignment="1">
      <alignment horizontal="center" vertical="center" wrapText="1"/>
    </xf>
    <xf numFmtId="0" fontId="22" fillId="26" borderId="6" xfId="0" applyFont="1" applyFill="1" applyBorder="1" applyAlignment="1">
      <alignment horizontal="left" vertical="center"/>
    </xf>
    <xf numFmtId="0" fontId="22" fillId="26" borderId="7" xfId="0" applyFont="1" applyFill="1" applyBorder="1" applyAlignment="1">
      <alignment horizontal="left" vertical="center"/>
    </xf>
    <xf numFmtId="0" fontId="22" fillId="0" borderId="6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22" fillId="16" borderId="6" xfId="0" applyFont="1" applyFill="1" applyBorder="1" applyAlignment="1">
      <alignment horizontal="center" vertical="center" wrapText="1"/>
    </xf>
    <xf numFmtId="0" fontId="22" fillId="7" borderId="7" xfId="0" applyFont="1" applyFill="1" applyBorder="1" applyAlignment="1">
      <alignment horizontal="center" vertical="center" wrapText="1"/>
    </xf>
    <xf numFmtId="0" fontId="22" fillId="16" borderId="5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7" fillId="26" borderId="7" xfId="0" applyFont="1" applyFill="1" applyBorder="1" applyAlignment="1">
      <alignment horizontal="left" vertical="center"/>
    </xf>
    <xf numFmtId="0" fontId="22" fillId="6" borderId="6" xfId="0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22" fillId="15" borderId="6" xfId="0" applyFont="1" applyFill="1" applyBorder="1" applyAlignment="1">
      <alignment horizontal="left" vertical="center"/>
    </xf>
    <xf numFmtId="0" fontId="22" fillId="15" borderId="7" xfId="0" applyFont="1" applyFill="1" applyBorder="1" applyAlignment="1">
      <alignment horizontal="left" vertical="center"/>
    </xf>
    <xf numFmtId="1" fontId="7" fillId="4" borderId="3" xfId="0" applyNumberFormat="1" applyFont="1" applyFill="1" applyBorder="1" applyAlignment="1">
      <alignment horizontal="center" vertical="center" wrapText="1"/>
    </xf>
    <xf numFmtId="1" fontId="7" fillId="4" borderId="13" xfId="0" applyNumberFormat="1" applyFont="1" applyFill="1" applyBorder="1" applyAlignment="1">
      <alignment horizontal="center" vertical="center" wrapText="1"/>
    </xf>
    <xf numFmtId="1" fontId="7" fillId="4" borderId="4" xfId="0" applyNumberFormat="1" applyFont="1" applyFill="1" applyBorder="1" applyAlignment="1">
      <alignment horizontal="center" vertical="center" wrapText="1"/>
    </xf>
    <xf numFmtId="1" fontId="7" fillId="5" borderId="3" xfId="0" applyNumberFormat="1" applyFont="1" applyFill="1" applyBorder="1" applyAlignment="1">
      <alignment horizontal="center" vertical="center" wrapText="1"/>
    </xf>
    <xf numFmtId="1" fontId="7" fillId="5" borderId="13" xfId="0" applyNumberFormat="1" applyFont="1" applyFill="1" applyBorder="1" applyAlignment="1">
      <alignment horizontal="center" vertical="center" wrapText="1"/>
    </xf>
    <xf numFmtId="1" fontId="7" fillId="5" borderId="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" fontId="7" fillId="7" borderId="3" xfId="0" applyNumberFormat="1" applyFont="1" applyFill="1" applyBorder="1" applyAlignment="1">
      <alignment horizontal="center" vertical="center" wrapText="1"/>
    </xf>
    <xf numFmtId="1" fontId="7" fillId="7" borderId="13" xfId="0" applyNumberFormat="1" applyFont="1" applyFill="1" applyBorder="1" applyAlignment="1">
      <alignment horizontal="center" vertical="center" wrapText="1"/>
    </xf>
    <xf numFmtId="1" fontId="7" fillId="7" borderId="4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4" fillId="25" borderId="0" xfId="0" applyFont="1" applyFill="1" applyAlignment="1">
      <alignment horizontal="center" vertical="center" wrapText="1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2" fillId="15" borderId="8" xfId="0" applyFont="1" applyFill="1" applyBorder="1" applyAlignment="1">
      <alignment horizontal="left" vertical="center"/>
    </xf>
    <xf numFmtId="0" fontId="22" fillId="15" borderId="9" xfId="0" applyFont="1" applyFill="1" applyBorder="1" applyAlignment="1">
      <alignment horizontal="left" vertical="center"/>
    </xf>
    <xf numFmtId="0" fontId="22" fillId="5" borderId="6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7" fillId="15" borderId="7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22" fillId="0" borderId="25" xfId="0" applyNumberFormat="1" applyFont="1" applyBorder="1" applyAlignment="1">
      <alignment horizontal="center" vertical="center" wrapText="1"/>
    </xf>
    <xf numFmtId="1" fontId="22" fillId="0" borderId="26" xfId="0" applyNumberFormat="1" applyFont="1" applyBorder="1" applyAlignment="1">
      <alignment horizontal="center" vertical="center" wrapText="1"/>
    </xf>
    <xf numFmtId="0" fontId="22" fillId="26" borderId="20" xfId="0" applyNumberFormat="1" applyFont="1" applyFill="1" applyBorder="1" applyAlignment="1">
      <alignment horizontal="left" vertical="center"/>
    </xf>
    <xf numFmtId="1" fontId="7" fillId="26" borderId="24" xfId="0" applyNumberFormat="1" applyFont="1" applyFill="1" applyBorder="1" applyAlignment="1">
      <alignment horizontal="left" vertical="center"/>
    </xf>
    <xf numFmtId="1" fontId="7" fillId="26" borderId="21" xfId="0" applyNumberFormat="1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8" fillId="0" borderId="0" xfId="0" applyFont="1" applyFill="1" applyBorder="1" applyAlignment="1">
      <alignment horizontal="left" vertical="center" wrapText="1"/>
    </xf>
    <xf numFmtId="0" fontId="0" fillId="0" borderId="0" xfId="0" applyFont="1" applyAlignment="1"/>
    <xf numFmtId="1" fontId="22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33CCFF"/>
      <color rgb="FFCCCCFF"/>
      <color rgb="FFFFFF99"/>
      <color rgb="FFFF9900"/>
      <color rgb="FFFFCC00"/>
      <color rgb="FF009E00"/>
      <color rgb="FF005C2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257175</xdr:colOff>
      <xdr:row>0</xdr:row>
      <xdr:rowOff>133350</xdr:rowOff>
    </xdr:from>
    <xdr:to>
      <xdr:col>26</xdr:col>
      <xdr:colOff>133350</xdr:colOff>
      <xdr:row>0</xdr:row>
      <xdr:rowOff>438150</xdr:rowOff>
    </xdr:to>
    <xdr:sp macro="" textlink="">
      <xdr:nvSpPr>
        <xdr:cNvPr id="1443" name="Text Box 3"/>
        <xdr:cNvSpPr txBox="1">
          <a:spLocks noChangeArrowheads="1"/>
        </xdr:cNvSpPr>
      </xdr:nvSpPr>
      <xdr:spPr bwMode="auto">
        <a:xfrm>
          <a:off x="8905875" y="133350"/>
          <a:ext cx="4476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4</xdr:col>
      <xdr:colOff>0</xdr:colOff>
      <xdr:row>13</xdr:row>
      <xdr:rowOff>0</xdr:rowOff>
    </xdr:to>
    <xdr:cxnSp macro="">
      <xdr:nvCxnSpPr>
        <xdr:cNvPr id="6" name="Łącznik prosty 5"/>
        <xdr:cNvCxnSpPr/>
      </xdr:nvCxnSpPr>
      <xdr:spPr>
        <a:xfrm>
          <a:off x="1676400" y="4514850"/>
          <a:ext cx="14954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1400175</xdr:colOff>
      <xdr:row>14</xdr:row>
      <xdr:rowOff>0</xdr:rowOff>
    </xdr:from>
    <xdr:to>
      <xdr:col>3</xdr:col>
      <xdr:colOff>1466850</xdr:colOff>
      <xdr:row>14</xdr:row>
      <xdr:rowOff>0</xdr:rowOff>
    </xdr:to>
    <xdr:cxnSp macro="">
      <xdr:nvCxnSpPr>
        <xdr:cNvPr id="8" name="Łącznik prosty 7"/>
        <xdr:cNvCxnSpPr/>
      </xdr:nvCxnSpPr>
      <xdr:spPr>
        <a:xfrm>
          <a:off x="1666875" y="5181600"/>
          <a:ext cx="1476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IW125"/>
  <sheetViews>
    <sheetView tabSelected="1" view="pageLayout" zoomScale="86" zoomScaleNormal="100" zoomScaleSheetLayoutView="100" zoomScalePageLayoutView="86" workbookViewId="0">
      <selection activeCell="B5" sqref="B5:Z5"/>
    </sheetView>
  </sheetViews>
  <sheetFormatPr defaultColWidth="9.140625" defaultRowHeight="15" x14ac:dyDescent="0.25"/>
  <cols>
    <col min="1" max="1" width="3.7109375" customWidth="1"/>
    <col min="2" max="2" width="19.7109375" style="3" customWidth="1"/>
    <col min="3" max="3" width="3.140625" style="1" hidden="1" customWidth="1"/>
    <col min="4" max="4" width="20.85546875" style="1" customWidth="1"/>
    <col min="5" max="5" width="4.28515625" style="4" customWidth="1"/>
    <col min="6" max="6" width="4.42578125" style="30" customWidth="1"/>
    <col min="7" max="7" width="4.42578125" style="1" customWidth="1"/>
    <col min="8" max="9" width="4.28515625" style="1" customWidth="1"/>
    <col min="10" max="10" width="4.85546875" style="1" customWidth="1"/>
    <col min="11" max="37" width="4.28515625" style="1" customWidth="1"/>
    <col min="38" max="38" width="7.42578125" style="1" customWidth="1"/>
    <col min="39" max="39" width="10.140625" style="1" customWidth="1"/>
    <col min="40" max="40" width="6.7109375" style="1" customWidth="1"/>
  </cols>
  <sheetData>
    <row r="1" spans="1:40" ht="95.25" customHeight="1" x14ac:dyDescent="0.25">
      <c r="A1" s="239" t="s">
        <v>216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  <c r="AN1" s="239"/>
    </row>
    <row r="2" spans="1:40" s="18" customFormat="1" ht="15.75" customHeight="1" x14ac:dyDescent="0.25">
      <c r="A2" s="17"/>
      <c r="B2" s="19" t="s">
        <v>199</v>
      </c>
      <c r="C2" s="19"/>
      <c r="D2" s="19"/>
      <c r="E2" s="19"/>
      <c r="F2" s="27"/>
      <c r="G2" s="20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</row>
    <row r="3" spans="1:40" ht="15.75" customHeight="1" x14ac:dyDescent="0.25">
      <c r="A3" s="6"/>
      <c r="B3" s="242" t="s">
        <v>215</v>
      </c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 s="242"/>
      <c r="AE3" s="242"/>
      <c r="AF3" s="242"/>
      <c r="AG3" s="242"/>
      <c r="AH3" s="242"/>
      <c r="AI3" s="242"/>
      <c r="AJ3" s="242"/>
      <c r="AK3" s="242"/>
      <c r="AL3" s="242"/>
      <c r="AM3" s="242"/>
      <c r="AN3" s="242"/>
    </row>
    <row r="4" spans="1:40" s="142" customFormat="1" ht="15.75" customHeight="1" x14ac:dyDescent="0.25">
      <c r="A4" s="6"/>
      <c r="B4" s="242" t="s">
        <v>226</v>
      </c>
      <c r="C4" s="242"/>
      <c r="D4" s="242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</row>
    <row r="5" spans="1:40" ht="17.25" customHeight="1" x14ac:dyDescent="0.25">
      <c r="A5" s="6"/>
      <c r="B5" s="248" t="s">
        <v>231</v>
      </c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8"/>
      <c r="AB5" s="248" t="s">
        <v>111</v>
      </c>
      <c r="AC5" s="249"/>
      <c r="AD5" s="249"/>
      <c r="AE5" s="249"/>
      <c r="AF5" s="249"/>
      <c r="AG5" s="249"/>
      <c r="AH5" s="249"/>
      <c r="AI5" s="249"/>
      <c r="AJ5" s="249"/>
      <c r="AK5" s="249"/>
      <c r="AL5" s="249"/>
      <c r="AM5" s="249"/>
      <c r="AN5" s="249"/>
    </row>
    <row r="6" spans="1:40" ht="30.75" customHeight="1" thickBot="1" x14ac:dyDescent="0.3">
      <c r="A6" s="6"/>
      <c r="B6" s="7" t="s">
        <v>27</v>
      </c>
      <c r="C6" s="9" t="s">
        <v>28</v>
      </c>
      <c r="D6" s="9"/>
      <c r="E6" s="22" t="s">
        <v>29</v>
      </c>
      <c r="F6" s="28" t="s">
        <v>30</v>
      </c>
      <c r="G6" s="23" t="s">
        <v>220</v>
      </c>
      <c r="H6" s="24" t="s">
        <v>31</v>
      </c>
      <c r="I6" s="24"/>
      <c r="J6" s="25" t="s">
        <v>32</v>
      </c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15" customHeight="1" x14ac:dyDescent="0.25">
      <c r="A7" s="252"/>
      <c r="B7" s="253"/>
      <c r="C7" s="253"/>
      <c r="D7" s="253"/>
      <c r="E7" s="253"/>
      <c r="F7" s="253"/>
      <c r="G7" s="254"/>
      <c r="H7" s="250" t="s">
        <v>3</v>
      </c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1"/>
      <c r="Z7" s="251"/>
      <c r="AA7" s="251"/>
      <c r="AB7" s="251"/>
      <c r="AC7" s="251"/>
      <c r="AD7" s="251"/>
      <c r="AE7" s="251"/>
      <c r="AF7" s="251"/>
      <c r="AG7" s="251"/>
      <c r="AH7" s="251"/>
      <c r="AI7" s="251"/>
      <c r="AJ7" s="251"/>
      <c r="AK7" s="251"/>
      <c r="AL7" s="251"/>
      <c r="AM7" s="251"/>
      <c r="AN7" s="251"/>
    </row>
    <row r="8" spans="1:40" ht="16.5" customHeight="1" x14ac:dyDescent="0.25">
      <c r="A8" s="201" t="s">
        <v>0</v>
      </c>
      <c r="B8" s="159" t="s">
        <v>4</v>
      </c>
      <c r="C8" s="159" t="s">
        <v>1</v>
      </c>
      <c r="D8" s="159" t="s">
        <v>130</v>
      </c>
      <c r="E8" s="195" t="s">
        <v>107</v>
      </c>
      <c r="F8" s="196"/>
      <c r="G8" s="197"/>
      <c r="H8" s="156" t="s">
        <v>5</v>
      </c>
      <c r="I8" s="157"/>
      <c r="J8" s="157"/>
      <c r="K8" s="157"/>
      <c r="L8" s="157"/>
      <c r="M8" s="157"/>
      <c r="N8" s="157"/>
      <c r="O8" s="157"/>
      <c r="P8" s="157"/>
      <c r="Q8" s="158"/>
      <c r="R8" s="209" t="s">
        <v>6</v>
      </c>
      <c r="S8" s="210"/>
      <c r="T8" s="210"/>
      <c r="U8" s="210"/>
      <c r="V8" s="210"/>
      <c r="W8" s="210"/>
      <c r="X8" s="210"/>
      <c r="Y8" s="210"/>
      <c r="Z8" s="210"/>
      <c r="AA8" s="211"/>
      <c r="AB8" s="217" t="s">
        <v>7</v>
      </c>
      <c r="AC8" s="218"/>
      <c r="AD8" s="218"/>
      <c r="AE8" s="218"/>
      <c r="AF8" s="218"/>
      <c r="AG8" s="218"/>
      <c r="AH8" s="218"/>
      <c r="AI8" s="218"/>
      <c r="AJ8" s="218"/>
      <c r="AK8" s="219"/>
      <c r="AL8" s="159" t="s">
        <v>8</v>
      </c>
      <c r="AM8" s="159" t="s">
        <v>33</v>
      </c>
      <c r="AN8" s="159" t="s">
        <v>9</v>
      </c>
    </row>
    <row r="9" spans="1:40" s="2" customFormat="1" ht="15" customHeight="1" x14ac:dyDescent="0.25">
      <c r="A9" s="202"/>
      <c r="B9" s="160"/>
      <c r="C9" s="160"/>
      <c r="D9" s="160"/>
      <c r="E9" s="198"/>
      <c r="F9" s="199"/>
      <c r="G9" s="200"/>
      <c r="H9" s="213" t="s">
        <v>17</v>
      </c>
      <c r="I9" s="214"/>
      <c r="J9" s="214"/>
      <c r="K9" s="214"/>
      <c r="L9" s="215"/>
      <c r="M9" s="156" t="s">
        <v>18</v>
      </c>
      <c r="N9" s="157"/>
      <c r="O9" s="157"/>
      <c r="P9" s="157"/>
      <c r="Q9" s="158"/>
      <c r="R9" s="206" t="s">
        <v>19</v>
      </c>
      <c r="S9" s="207"/>
      <c r="T9" s="207"/>
      <c r="U9" s="207"/>
      <c r="V9" s="208"/>
      <c r="W9" s="209" t="s">
        <v>20</v>
      </c>
      <c r="X9" s="210"/>
      <c r="Y9" s="210"/>
      <c r="Z9" s="210"/>
      <c r="AA9" s="211"/>
      <c r="AB9" s="245" t="s">
        <v>21</v>
      </c>
      <c r="AC9" s="246"/>
      <c r="AD9" s="246"/>
      <c r="AE9" s="246"/>
      <c r="AF9" s="247"/>
      <c r="AG9" s="217" t="s">
        <v>22</v>
      </c>
      <c r="AH9" s="218"/>
      <c r="AI9" s="218"/>
      <c r="AJ9" s="218"/>
      <c r="AK9" s="219"/>
      <c r="AL9" s="160"/>
      <c r="AM9" s="160"/>
      <c r="AN9" s="160"/>
    </row>
    <row r="10" spans="1:40" s="2" customFormat="1" ht="12.75" customHeight="1" thickBot="1" x14ac:dyDescent="0.3">
      <c r="A10" s="203"/>
      <c r="B10" s="161"/>
      <c r="C10" s="161"/>
      <c r="D10" s="161"/>
      <c r="E10" s="83" t="s">
        <v>2</v>
      </c>
      <c r="F10" s="83" t="s">
        <v>24</v>
      </c>
      <c r="G10" s="83" t="s">
        <v>23</v>
      </c>
      <c r="H10" s="84" t="s">
        <v>28</v>
      </c>
      <c r="I10" s="84" t="s">
        <v>31</v>
      </c>
      <c r="J10" s="84" t="s">
        <v>30</v>
      </c>
      <c r="K10" s="84" t="s">
        <v>31</v>
      </c>
      <c r="L10" s="84" t="s">
        <v>10</v>
      </c>
      <c r="M10" s="85" t="s">
        <v>28</v>
      </c>
      <c r="N10" s="85" t="s">
        <v>31</v>
      </c>
      <c r="O10" s="85" t="s">
        <v>30</v>
      </c>
      <c r="P10" s="85" t="s">
        <v>31</v>
      </c>
      <c r="Q10" s="85" t="s">
        <v>10</v>
      </c>
      <c r="R10" s="86" t="s">
        <v>28</v>
      </c>
      <c r="S10" s="86" t="s">
        <v>31</v>
      </c>
      <c r="T10" s="86" t="s">
        <v>30</v>
      </c>
      <c r="U10" s="86" t="s">
        <v>31</v>
      </c>
      <c r="V10" s="86" t="s">
        <v>10</v>
      </c>
      <c r="W10" s="87" t="s">
        <v>28</v>
      </c>
      <c r="X10" s="87" t="s">
        <v>31</v>
      </c>
      <c r="Y10" s="87" t="s">
        <v>30</v>
      </c>
      <c r="Z10" s="87" t="s">
        <v>31</v>
      </c>
      <c r="AA10" s="87" t="s">
        <v>10</v>
      </c>
      <c r="AB10" s="88" t="s">
        <v>28</v>
      </c>
      <c r="AC10" s="88" t="s">
        <v>31</v>
      </c>
      <c r="AD10" s="88" t="s">
        <v>30</v>
      </c>
      <c r="AE10" s="88" t="s">
        <v>31</v>
      </c>
      <c r="AF10" s="88" t="s">
        <v>10</v>
      </c>
      <c r="AG10" s="89" t="s">
        <v>28</v>
      </c>
      <c r="AH10" s="89" t="s">
        <v>31</v>
      </c>
      <c r="AI10" s="89" t="s">
        <v>30</v>
      </c>
      <c r="AJ10" s="89" t="s">
        <v>31</v>
      </c>
      <c r="AK10" s="89" t="s">
        <v>10</v>
      </c>
      <c r="AL10" s="161"/>
      <c r="AM10" s="161"/>
      <c r="AN10" s="161"/>
    </row>
    <row r="11" spans="1:40" ht="17.25" customHeight="1" x14ac:dyDescent="0.25">
      <c r="A11" s="243" t="s">
        <v>25</v>
      </c>
      <c r="B11" s="244"/>
      <c r="C11" s="244"/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4"/>
      <c r="AM11" s="244"/>
      <c r="AN11" s="244"/>
    </row>
    <row r="12" spans="1:40" ht="33" customHeight="1" x14ac:dyDescent="0.25">
      <c r="A12" s="127">
        <v>1</v>
      </c>
      <c r="B12" s="107" t="s">
        <v>34</v>
      </c>
      <c r="C12" s="94" t="s">
        <v>112</v>
      </c>
      <c r="D12" s="94" t="s">
        <v>131</v>
      </c>
      <c r="E12" s="90">
        <v>4</v>
      </c>
      <c r="F12" s="90" t="s">
        <v>108</v>
      </c>
      <c r="G12" s="97"/>
      <c r="H12" s="98"/>
      <c r="I12" s="98"/>
      <c r="J12" s="91">
        <v>30</v>
      </c>
      <c r="K12" s="91">
        <v>20</v>
      </c>
      <c r="L12" s="91">
        <v>2</v>
      </c>
      <c r="M12" s="93"/>
      <c r="N12" s="93"/>
      <c r="O12" s="101">
        <v>30</v>
      </c>
      <c r="P12" s="101">
        <v>20</v>
      </c>
      <c r="Q12" s="101">
        <v>2</v>
      </c>
      <c r="R12" s="106"/>
      <c r="S12" s="106"/>
      <c r="T12" s="100">
        <v>30</v>
      </c>
      <c r="U12" s="100">
        <v>20</v>
      </c>
      <c r="V12" s="100">
        <v>2</v>
      </c>
      <c r="W12" s="105"/>
      <c r="X12" s="105"/>
      <c r="Y12" s="104">
        <v>30</v>
      </c>
      <c r="Z12" s="104">
        <v>45</v>
      </c>
      <c r="AA12" s="104">
        <v>3</v>
      </c>
      <c r="AB12" s="103"/>
      <c r="AC12" s="103"/>
      <c r="AD12" s="103"/>
      <c r="AE12" s="103"/>
      <c r="AF12" s="103"/>
      <c r="AG12" s="102"/>
      <c r="AH12" s="102"/>
      <c r="AI12" s="102"/>
      <c r="AJ12" s="102"/>
      <c r="AK12" s="102"/>
      <c r="AL12" s="90">
        <f>SUM(H12,J12,M12,O12,R12,T12,W12,Y12,AB12,AD12,AG12,AI12)</f>
        <v>120</v>
      </c>
      <c r="AM12" s="90">
        <f>SUM(H12:K12,M12:P12,R12:U12,W12:Z12,AB12:AE12,AG12:AJ12)</f>
        <v>225</v>
      </c>
      <c r="AN12" s="90">
        <f t="shared" ref="AN12:AN16" si="0">SUM(L12,Q12,V12,AA12,AF12,AK12)</f>
        <v>9</v>
      </c>
    </row>
    <row r="13" spans="1:40" ht="69.75" customHeight="1" x14ac:dyDescent="0.25">
      <c r="A13" s="166">
        <v>2</v>
      </c>
      <c r="B13" s="107" t="s">
        <v>196</v>
      </c>
      <c r="C13" s="94"/>
      <c r="D13" s="141"/>
      <c r="E13" s="159"/>
      <c r="F13" s="159">
        <v>1</v>
      </c>
      <c r="G13" s="175"/>
      <c r="H13" s="178"/>
      <c r="I13" s="181"/>
      <c r="J13" s="184">
        <v>30</v>
      </c>
      <c r="K13" s="184">
        <v>30</v>
      </c>
      <c r="L13" s="184">
        <v>2</v>
      </c>
      <c r="M13" s="162"/>
      <c r="N13" s="162"/>
      <c r="O13" s="231"/>
      <c r="P13" s="231"/>
      <c r="Q13" s="231"/>
      <c r="R13" s="234"/>
      <c r="S13" s="234"/>
      <c r="T13" s="171"/>
      <c r="U13" s="171"/>
      <c r="V13" s="171"/>
      <c r="W13" s="188"/>
      <c r="X13" s="188"/>
      <c r="Y13" s="228"/>
      <c r="Z13" s="228"/>
      <c r="AA13" s="228"/>
      <c r="AB13" s="225"/>
      <c r="AC13" s="225"/>
      <c r="AD13" s="225"/>
      <c r="AE13" s="225"/>
      <c r="AF13" s="225"/>
      <c r="AG13" s="222"/>
      <c r="AH13" s="222"/>
      <c r="AI13" s="222"/>
      <c r="AJ13" s="222"/>
      <c r="AK13" s="222"/>
      <c r="AL13" s="159">
        <v>30</v>
      </c>
      <c r="AM13" s="159">
        <v>60</v>
      </c>
      <c r="AN13" s="159">
        <v>2</v>
      </c>
    </row>
    <row r="14" spans="1:40" ht="61.5" customHeight="1" x14ac:dyDescent="0.25">
      <c r="A14" s="167"/>
      <c r="B14" s="128" t="s">
        <v>194</v>
      </c>
      <c r="C14" s="61"/>
      <c r="D14" s="139" t="s">
        <v>217</v>
      </c>
      <c r="E14" s="164"/>
      <c r="F14" s="160"/>
      <c r="G14" s="176"/>
      <c r="H14" s="179"/>
      <c r="I14" s="182"/>
      <c r="J14" s="164"/>
      <c r="K14" s="164"/>
      <c r="L14" s="164"/>
      <c r="M14" s="164"/>
      <c r="N14" s="164"/>
      <c r="O14" s="232"/>
      <c r="P14" s="232"/>
      <c r="Q14" s="232"/>
      <c r="R14" s="235"/>
      <c r="S14" s="235"/>
      <c r="T14" s="172"/>
      <c r="U14" s="172"/>
      <c r="V14" s="172"/>
      <c r="W14" s="189"/>
      <c r="X14" s="189"/>
      <c r="Y14" s="229"/>
      <c r="Z14" s="229"/>
      <c r="AA14" s="229"/>
      <c r="AB14" s="226"/>
      <c r="AC14" s="226"/>
      <c r="AD14" s="226"/>
      <c r="AE14" s="226"/>
      <c r="AF14" s="226"/>
      <c r="AG14" s="223"/>
      <c r="AH14" s="223"/>
      <c r="AI14" s="223"/>
      <c r="AJ14" s="223"/>
      <c r="AK14" s="223"/>
      <c r="AL14" s="164"/>
      <c r="AM14" s="164"/>
      <c r="AN14" s="164"/>
    </row>
    <row r="15" spans="1:40" ht="41.25" customHeight="1" x14ac:dyDescent="0.25">
      <c r="A15" s="168"/>
      <c r="B15" s="128" t="s">
        <v>195</v>
      </c>
      <c r="C15" s="61"/>
      <c r="D15" s="140" t="s">
        <v>218</v>
      </c>
      <c r="E15" s="165"/>
      <c r="F15" s="174"/>
      <c r="G15" s="177"/>
      <c r="H15" s="180"/>
      <c r="I15" s="183"/>
      <c r="J15" s="165"/>
      <c r="K15" s="165"/>
      <c r="L15" s="165"/>
      <c r="M15" s="165"/>
      <c r="N15" s="165"/>
      <c r="O15" s="233"/>
      <c r="P15" s="233"/>
      <c r="Q15" s="233"/>
      <c r="R15" s="236"/>
      <c r="S15" s="236"/>
      <c r="T15" s="173"/>
      <c r="U15" s="173"/>
      <c r="V15" s="173"/>
      <c r="W15" s="190"/>
      <c r="X15" s="190"/>
      <c r="Y15" s="230"/>
      <c r="Z15" s="230"/>
      <c r="AA15" s="230"/>
      <c r="AB15" s="227"/>
      <c r="AC15" s="227"/>
      <c r="AD15" s="227"/>
      <c r="AE15" s="227"/>
      <c r="AF15" s="227"/>
      <c r="AG15" s="224"/>
      <c r="AH15" s="224"/>
      <c r="AI15" s="224"/>
      <c r="AJ15" s="224"/>
      <c r="AK15" s="224"/>
      <c r="AL15" s="165"/>
      <c r="AM15" s="165"/>
      <c r="AN15" s="165"/>
    </row>
    <row r="16" spans="1:40" ht="33" customHeight="1" x14ac:dyDescent="0.25">
      <c r="A16" s="73">
        <v>3</v>
      </c>
      <c r="B16" s="11" t="s">
        <v>35</v>
      </c>
      <c r="C16" s="31" t="s">
        <v>113</v>
      </c>
      <c r="D16" s="94" t="s">
        <v>132</v>
      </c>
      <c r="E16" s="32"/>
      <c r="F16" s="33">
        <v>1.2</v>
      </c>
      <c r="G16" s="34"/>
      <c r="H16" s="35"/>
      <c r="I16" s="35"/>
      <c r="J16" s="36">
        <v>30</v>
      </c>
      <c r="K16" s="35"/>
      <c r="L16" s="36">
        <v>0</v>
      </c>
      <c r="M16" s="37"/>
      <c r="N16" s="37"/>
      <c r="O16" s="38">
        <v>30</v>
      </c>
      <c r="P16" s="37"/>
      <c r="Q16" s="38">
        <v>0</v>
      </c>
      <c r="R16" s="39"/>
      <c r="S16" s="39"/>
      <c r="T16" s="39"/>
      <c r="U16" s="39"/>
      <c r="V16" s="39"/>
      <c r="W16" s="40"/>
      <c r="X16" s="40"/>
      <c r="Y16" s="40"/>
      <c r="Z16" s="40"/>
      <c r="AA16" s="40"/>
      <c r="AB16" s="41"/>
      <c r="AC16" s="41"/>
      <c r="AD16" s="41"/>
      <c r="AE16" s="41"/>
      <c r="AF16" s="41"/>
      <c r="AG16" s="42"/>
      <c r="AH16" s="42"/>
      <c r="AI16" s="42"/>
      <c r="AJ16" s="42"/>
      <c r="AK16" s="42"/>
      <c r="AL16" s="90">
        <f t="shared" ref="AL16" si="1">SUM(H16,J16,M16,O16,R16,T16,W16,Y16,AB16,AD16,AG16,AI16)</f>
        <v>60</v>
      </c>
      <c r="AM16" s="90">
        <f t="shared" ref="AM16" si="2">SUM(H16:K16,M16:P16,R16:U16,W16:Z16,AB16:AE16,AG16:AJ16)</f>
        <v>60</v>
      </c>
      <c r="AN16" s="90">
        <f t="shared" si="0"/>
        <v>0</v>
      </c>
    </row>
    <row r="17" spans="1:41" ht="38.25" customHeight="1" x14ac:dyDescent="0.25">
      <c r="A17" s="73">
        <v>4</v>
      </c>
      <c r="B17" s="11" t="s">
        <v>36</v>
      </c>
      <c r="C17" s="31" t="s">
        <v>114</v>
      </c>
      <c r="D17" s="94" t="s">
        <v>133</v>
      </c>
      <c r="E17" s="32"/>
      <c r="F17" s="33">
        <v>1</v>
      </c>
      <c r="G17" s="34"/>
      <c r="H17" s="35">
        <v>15</v>
      </c>
      <c r="I17" s="35"/>
      <c r="J17" s="36">
        <v>15</v>
      </c>
      <c r="K17" s="35"/>
      <c r="L17" s="36">
        <v>1</v>
      </c>
      <c r="M17" s="37"/>
      <c r="N17" s="37"/>
      <c r="O17" s="37"/>
      <c r="P17" s="37"/>
      <c r="Q17" s="37"/>
      <c r="R17" s="39"/>
      <c r="S17" s="39"/>
      <c r="T17" s="39"/>
      <c r="U17" s="39"/>
      <c r="V17" s="39"/>
      <c r="W17" s="40"/>
      <c r="X17" s="40"/>
      <c r="Y17" s="40"/>
      <c r="Z17" s="40"/>
      <c r="AA17" s="40"/>
      <c r="AB17" s="41"/>
      <c r="AC17" s="41"/>
      <c r="AD17" s="41"/>
      <c r="AE17" s="41"/>
      <c r="AF17" s="41"/>
      <c r="AG17" s="42"/>
      <c r="AH17" s="42"/>
      <c r="AI17" s="42"/>
      <c r="AJ17" s="42"/>
      <c r="AK17" s="42"/>
      <c r="AL17" s="90">
        <f t="shared" ref="AL17:AL24" si="3">SUM(H17,J17,M17,O17,R17,T17,W17,Y17,AB17,AD17,AG17,AI17)</f>
        <v>30</v>
      </c>
      <c r="AM17" s="90">
        <f t="shared" ref="AM17:AM24" si="4">SUM(H17:K17,M17:P17,R17:U17,W17:Z17,AB17:AE17,AG17:AJ17)</f>
        <v>30</v>
      </c>
      <c r="AN17" s="90">
        <f t="shared" ref="AN17:AN24" si="5">SUM(L17,Q17,V17,AA17,AF17,AK17)</f>
        <v>1</v>
      </c>
    </row>
    <row r="18" spans="1:41" ht="37.5" customHeight="1" x14ac:dyDescent="0.25">
      <c r="A18" s="73">
        <v>5</v>
      </c>
      <c r="B18" s="11" t="s">
        <v>37</v>
      </c>
      <c r="C18" s="31" t="s">
        <v>115</v>
      </c>
      <c r="D18" s="94" t="s">
        <v>134</v>
      </c>
      <c r="E18" s="32"/>
      <c r="F18" s="159">
        <v>2</v>
      </c>
      <c r="G18" s="34"/>
      <c r="H18" s="36"/>
      <c r="I18" s="35"/>
      <c r="J18" s="35"/>
      <c r="K18" s="35"/>
      <c r="L18" s="184"/>
      <c r="M18" s="37">
        <v>15</v>
      </c>
      <c r="N18" s="37"/>
      <c r="O18" s="37"/>
      <c r="P18" s="37"/>
      <c r="Q18" s="162">
        <v>1</v>
      </c>
      <c r="R18" s="39"/>
      <c r="S18" s="39"/>
      <c r="T18" s="39"/>
      <c r="U18" s="39"/>
      <c r="V18" s="39"/>
      <c r="W18" s="40"/>
      <c r="X18" s="40"/>
      <c r="Y18" s="40"/>
      <c r="Z18" s="40"/>
      <c r="AA18" s="40"/>
      <c r="AB18" s="41"/>
      <c r="AC18" s="41"/>
      <c r="AD18" s="41"/>
      <c r="AE18" s="41"/>
      <c r="AF18" s="41"/>
      <c r="AG18" s="42"/>
      <c r="AH18" s="42"/>
      <c r="AI18" s="42"/>
      <c r="AJ18" s="42"/>
      <c r="AK18" s="42"/>
      <c r="AL18" s="90">
        <f t="shared" si="3"/>
        <v>15</v>
      </c>
      <c r="AM18" s="90">
        <f t="shared" si="4"/>
        <v>15</v>
      </c>
      <c r="AN18" s="90">
        <f t="shared" si="5"/>
        <v>1</v>
      </c>
    </row>
    <row r="19" spans="1:41" ht="36" customHeight="1" x14ac:dyDescent="0.25">
      <c r="A19" s="73">
        <v>6</v>
      </c>
      <c r="B19" s="11" t="s">
        <v>116</v>
      </c>
      <c r="C19" s="31" t="s">
        <v>117</v>
      </c>
      <c r="D19" s="94" t="s">
        <v>135</v>
      </c>
      <c r="E19" s="32"/>
      <c r="F19" s="174"/>
      <c r="G19" s="34"/>
      <c r="H19" s="36"/>
      <c r="I19" s="35"/>
      <c r="J19" s="35"/>
      <c r="K19" s="35"/>
      <c r="L19" s="216"/>
      <c r="M19" s="37">
        <v>15</v>
      </c>
      <c r="N19" s="37"/>
      <c r="O19" s="37"/>
      <c r="P19" s="37"/>
      <c r="Q19" s="163"/>
      <c r="R19" s="39"/>
      <c r="S19" s="39"/>
      <c r="T19" s="39"/>
      <c r="U19" s="39"/>
      <c r="V19" s="39"/>
      <c r="W19" s="40"/>
      <c r="X19" s="40"/>
      <c r="Y19" s="40"/>
      <c r="Z19" s="40"/>
      <c r="AA19" s="40"/>
      <c r="AB19" s="41"/>
      <c r="AC19" s="41"/>
      <c r="AD19" s="41"/>
      <c r="AE19" s="41"/>
      <c r="AF19" s="41"/>
      <c r="AG19" s="42"/>
      <c r="AH19" s="42"/>
      <c r="AI19" s="42"/>
      <c r="AJ19" s="42"/>
      <c r="AK19" s="42"/>
      <c r="AL19" s="90">
        <f t="shared" si="3"/>
        <v>15</v>
      </c>
      <c r="AM19" s="90">
        <f t="shared" si="4"/>
        <v>15</v>
      </c>
      <c r="AN19" s="90">
        <f t="shared" si="5"/>
        <v>0</v>
      </c>
    </row>
    <row r="20" spans="1:41" ht="28.5" customHeight="1" x14ac:dyDescent="0.25">
      <c r="A20" s="73">
        <v>7</v>
      </c>
      <c r="B20" s="108" t="s">
        <v>38</v>
      </c>
      <c r="C20" s="43" t="s">
        <v>118</v>
      </c>
      <c r="D20" s="94" t="s">
        <v>136</v>
      </c>
      <c r="E20" s="44"/>
      <c r="F20" s="45">
        <v>1</v>
      </c>
      <c r="G20" s="46"/>
      <c r="H20" s="36">
        <v>15</v>
      </c>
      <c r="I20" s="36">
        <v>15</v>
      </c>
      <c r="J20" s="35"/>
      <c r="K20" s="35"/>
      <c r="L20" s="36">
        <v>1</v>
      </c>
      <c r="M20" s="37"/>
      <c r="N20" s="37"/>
      <c r="O20" s="37"/>
      <c r="P20" s="37"/>
      <c r="Q20" s="37"/>
      <c r="R20" s="39"/>
      <c r="S20" s="39"/>
      <c r="T20" s="39"/>
      <c r="U20" s="39"/>
      <c r="V20" s="39"/>
      <c r="W20" s="40"/>
      <c r="X20" s="40"/>
      <c r="Y20" s="40"/>
      <c r="Z20" s="40"/>
      <c r="AA20" s="40"/>
      <c r="AB20" s="41"/>
      <c r="AC20" s="41"/>
      <c r="AD20" s="41"/>
      <c r="AE20" s="41"/>
      <c r="AF20" s="41"/>
      <c r="AG20" s="42"/>
      <c r="AH20" s="42"/>
      <c r="AI20" s="42"/>
      <c r="AJ20" s="42"/>
      <c r="AK20" s="42"/>
      <c r="AL20" s="90">
        <f t="shared" si="3"/>
        <v>15</v>
      </c>
      <c r="AM20" s="90">
        <f t="shared" si="4"/>
        <v>30</v>
      </c>
      <c r="AN20" s="90">
        <f t="shared" si="5"/>
        <v>1</v>
      </c>
    </row>
    <row r="21" spans="1:41" ht="33" customHeight="1" x14ac:dyDescent="0.25">
      <c r="A21" s="73">
        <v>8</v>
      </c>
      <c r="B21" s="108" t="s">
        <v>39</v>
      </c>
      <c r="C21" s="43" t="s">
        <v>119</v>
      </c>
      <c r="D21" s="94" t="s">
        <v>137</v>
      </c>
      <c r="E21" s="44"/>
      <c r="F21" s="45">
        <v>1</v>
      </c>
      <c r="G21" s="46"/>
      <c r="H21" s="36">
        <v>30</v>
      </c>
      <c r="I21" s="36">
        <v>30</v>
      </c>
      <c r="J21" s="35"/>
      <c r="K21" s="35"/>
      <c r="L21" s="36">
        <v>2</v>
      </c>
      <c r="M21" s="37"/>
      <c r="N21" s="37"/>
      <c r="O21" s="37"/>
      <c r="P21" s="37"/>
      <c r="Q21" s="37"/>
      <c r="R21" s="39"/>
      <c r="S21" s="39"/>
      <c r="T21" s="39"/>
      <c r="U21" s="39"/>
      <c r="V21" s="39"/>
      <c r="W21" s="40"/>
      <c r="X21" s="40"/>
      <c r="Y21" s="40"/>
      <c r="Z21" s="40"/>
      <c r="AA21" s="40"/>
      <c r="AB21" s="41"/>
      <c r="AC21" s="41"/>
      <c r="AD21" s="41"/>
      <c r="AE21" s="41"/>
      <c r="AF21" s="41"/>
      <c r="AG21" s="42"/>
      <c r="AH21" s="42"/>
      <c r="AI21" s="42"/>
      <c r="AJ21" s="42"/>
      <c r="AK21" s="42"/>
      <c r="AL21" s="90">
        <f t="shared" si="3"/>
        <v>30</v>
      </c>
      <c r="AM21" s="90">
        <f t="shared" si="4"/>
        <v>60</v>
      </c>
      <c r="AN21" s="90">
        <f t="shared" si="5"/>
        <v>2</v>
      </c>
    </row>
    <row r="22" spans="1:41" ht="56.25" customHeight="1" x14ac:dyDescent="0.25">
      <c r="A22" s="73">
        <v>9</v>
      </c>
      <c r="B22" s="108" t="s">
        <v>168</v>
      </c>
      <c r="C22" s="43" t="s">
        <v>123</v>
      </c>
      <c r="D22" s="94" t="s">
        <v>138</v>
      </c>
      <c r="E22" s="44"/>
      <c r="F22" s="45">
        <v>1</v>
      </c>
      <c r="G22" s="46"/>
      <c r="H22" s="36">
        <v>30</v>
      </c>
      <c r="I22" s="36">
        <v>30</v>
      </c>
      <c r="J22" s="35"/>
      <c r="K22" s="35"/>
      <c r="L22" s="36">
        <v>2</v>
      </c>
      <c r="M22" s="37"/>
      <c r="N22" s="37"/>
      <c r="O22" s="37"/>
      <c r="P22" s="37"/>
      <c r="Q22" s="37"/>
      <c r="R22" s="39"/>
      <c r="S22" s="39"/>
      <c r="T22" s="39"/>
      <c r="U22" s="39"/>
      <c r="V22" s="39"/>
      <c r="W22" s="40"/>
      <c r="X22" s="40"/>
      <c r="Y22" s="40"/>
      <c r="Z22" s="40"/>
      <c r="AA22" s="40"/>
      <c r="AB22" s="41"/>
      <c r="AC22" s="41"/>
      <c r="AD22" s="41"/>
      <c r="AE22" s="41"/>
      <c r="AF22" s="41"/>
      <c r="AG22" s="42"/>
      <c r="AH22" s="42"/>
      <c r="AI22" s="42"/>
      <c r="AJ22" s="42"/>
      <c r="AK22" s="42"/>
      <c r="AL22" s="90">
        <f t="shared" si="3"/>
        <v>30</v>
      </c>
      <c r="AM22" s="90">
        <f t="shared" si="4"/>
        <v>60</v>
      </c>
      <c r="AN22" s="90">
        <f t="shared" si="5"/>
        <v>2</v>
      </c>
    </row>
    <row r="23" spans="1:41" ht="39" customHeight="1" x14ac:dyDescent="0.25">
      <c r="A23" s="73">
        <v>10</v>
      </c>
      <c r="B23" s="109" t="s">
        <v>40</v>
      </c>
      <c r="C23" s="43" t="s">
        <v>120</v>
      </c>
      <c r="D23" s="94" t="s">
        <v>139</v>
      </c>
      <c r="E23" s="44"/>
      <c r="F23" s="44"/>
      <c r="G23" s="43">
        <v>1</v>
      </c>
      <c r="H23" s="36">
        <v>2</v>
      </c>
      <c r="I23" s="35"/>
      <c r="J23" s="35"/>
      <c r="K23" s="35"/>
      <c r="L23" s="36">
        <v>0</v>
      </c>
      <c r="M23" s="37"/>
      <c r="N23" s="37"/>
      <c r="O23" s="37"/>
      <c r="P23" s="37"/>
      <c r="Q23" s="37"/>
      <c r="R23" s="39"/>
      <c r="S23" s="39"/>
      <c r="T23" s="39"/>
      <c r="U23" s="39"/>
      <c r="V23" s="39"/>
      <c r="W23" s="40"/>
      <c r="X23" s="40"/>
      <c r="Y23" s="40"/>
      <c r="Z23" s="40"/>
      <c r="AA23" s="40"/>
      <c r="AB23" s="41"/>
      <c r="AC23" s="41"/>
      <c r="AD23" s="41"/>
      <c r="AE23" s="41"/>
      <c r="AF23" s="41"/>
      <c r="AG23" s="42"/>
      <c r="AH23" s="42"/>
      <c r="AI23" s="42"/>
      <c r="AJ23" s="42"/>
      <c r="AK23" s="42"/>
      <c r="AL23" s="90">
        <f t="shared" si="3"/>
        <v>2</v>
      </c>
      <c r="AM23" s="90">
        <f t="shared" si="4"/>
        <v>2</v>
      </c>
      <c r="AN23" s="90">
        <f t="shared" si="5"/>
        <v>0</v>
      </c>
    </row>
    <row r="24" spans="1:41" ht="36" customHeight="1" x14ac:dyDescent="0.25">
      <c r="A24" s="73">
        <v>11</v>
      </c>
      <c r="B24" s="108" t="s">
        <v>121</v>
      </c>
      <c r="C24" s="43" t="s">
        <v>122</v>
      </c>
      <c r="D24" s="31" t="s">
        <v>140</v>
      </c>
      <c r="E24" s="44"/>
      <c r="F24" s="44"/>
      <c r="G24" s="43">
        <v>1</v>
      </c>
      <c r="H24" s="36">
        <v>2</v>
      </c>
      <c r="I24" s="35"/>
      <c r="J24" s="35"/>
      <c r="K24" s="35"/>
      <c r="L24" s="36">
        <v>0</v>
      </c>
      <c r="M24" s="37"/>
      <c r="N24" s="37"/>
      <c r="O24" s="37"/>
      <c r="P24" s="37"/>
      <c r="Q24" s="37"/>
      <c r="R24" s="39"/>
      <c r="S24" s="39"/>
      <c r="T24" s="39"/>
      <c r="U24" s="39"/>
      <c r="V24" s="39"/>
      <c r="W24" s="40"/>
      <c r="X24" s="40"/>
      <c r="Y24" s="40"/>
      <c r="Z24" s="40"/>
      <c r="AA24" s="40"/>
      <c r="AB24" s="41"/>
      <c r="AC24" s="41"/>
      <c r="AD24" s="41"/>
      <c r="AE24" s="41"/>
      <c r="AF24" s="41"/>
      <c r="AG24" s="42"/>
      <c r="AH24" s="42"/>
      <c r="AI24" s="42"/>
      <c r="AJ24" s="42"/>
      <c r="AK24" s="42"/>
      <c r="AL24" s="90">
        <f t="shared" si="3"/>
        <v>2</v>
      </c>
      <c r="AM24" s="90">
        <f t="shared" si="4"/>
        <v>2</v>
      </c>
      <c r="AN24" s="90">
        <f t="shared" si="5"/>
        <v>0</v>
      </c>
    </row>
    <row r="25" spans="1:41" s="5" customFormat="1" ht="21" customHeight="1" x14ac:dyDescent="0.25">
      <c r="A25" s="240" t="s">
        <v>15</v>
      </c>
      <c r="B25" s="241"/>
      <c r="C25" s="96"/>
      <c r="D25" s="96"/>
      <c r="E25" s="96"/>
      <c r="F25" s="96"/>
      <c r="G25" s="95"/>
      <c r="H25" s="70">
        <f t="shared" ref="H25:AN25" si="6">SUM(H12:H24)</f>
        <v>94</v>
      </c>
      <c r="I25" s="70">
        <f t="shared" si="6"/>
        <v>75</v>
      </c>
      <c r="J25" s="70">
        <f t="shared" si="6"/>
        <v>105</v>
      </c>
      <c r="K25" s="70">
        <f t="shared" si="6"/>
        <v>50</v>
      </c>
      <c r="L25" s="70">
        <f t="shared" si="6"/>
        <v>10</v>
      </c>
      <c r="M25" s="70">
        <f t="shared" si="6"/>
        <v>30</v>
      </c>
      <c r="N25" s="70">
        <f t="shared" si="6"/>
        <v>0</v>
      </c>
      <c r="O25" s="70">
        <f t="shared" si="6"/>
        <v>60</v>
      </c>
      <c r="P25" s="70">
        <f t="shared" si="6"/>
        <v>20</v>
      </c>
      <c r="Q25" s="70">
        <f t="shared" si="6"/>
        <v>3</v>
      </c>
      <c r="R25" s="70">
        <f t="shared" si="6"/>
        <v>0</v>
      </c>
      <c r="S25" s="70">
        <f t="shared" si="6"/>
        <v>0</v>
      </c>
      <c r="T25" s="70">
        <f t="shared" si="6"/>
        <v>30</v>
      </c>
      <c r="U25" s="70">
        <f t="shared" si="6"/>
        <v>20</v>
      </c>
      <c r="V25" s="70">
        <f t="shared" si="6"/>
        <v>2</v>
      </c>
      <c r="W25" s="70">
        <f t="shared" si="6"/>
        <v>0</v>
      </c>
      <c r="X25" s="70">
        <f t="shared" si="6"/>
        <v>0</v>
      </c>
      <c r="Y25" s="70">
        <f t="shared" si="6"/>
        <v>30</v>
      </c>
      <c r="Z25" s="70">
        <f t="shared" si="6"/>
        <v>45</v>
      </c>
      <c r="AA25" s="70">
        <f t="shared" si="6"/>
        <v>3</v>
      </c>
      <c r="AB25" s="70">
        <f t="shared" si="6"/>
        <v>0</v>
      </c>
      <c r="AC25" s="70">
        <f t="shared" si="6"/>
        <v>0</v>
      </c>
      <c r="AD25" s="70">
        <f t="shared" si="6"/>
        <v>0</v>
      </c>
      <c r="AE25" s="70">
        <f t="shared" si="6"/>
        <v>0</v>
      </c>
      <c r="AF25" s="70">
        <f t="shared" si="6"/>
        <v>0</v>
      </c>
      <c r="AG25" s="70">
        <f t="shared" si="6"/>
        <v>0</v>
      </c>
      <c r="AH25" s="70">
        <f t="shared" si="6"/>
        <v>0</v>
      </c>
      <c r="AI25" s="70">
        <f t="shared" si="6"/>
        <v>0</v>
      </c>
      <c r="AJ25" s="70">
        <f t="shared" si="6"/>
        <v>0</v>
      </c>
      <c r="AK25" s="70">
        <f t="shared" si="6"/>
        <v>0</v>
      </c>
      <c r="AL25" s="71">
        <f t="shared" si="6"/>
        <v>349</v>
      </c>
      <c r="AM25" s="71">
        <f t="shared" si="6"/>
        <v>559</v>
      </c>
      <c r="AN25" s="71">
        <f t="shared" si="6"/>
        <v>18</v>
      </c>
      <c r="AO25" s="10"/>
    </row>
    <row r="26" spans="1:41" ht="16.5" customHeight="1" x14ac:dyDescent="0.25">
      <c r="A26" s="220" t="s">
        <v>62</v>
      </c>
      <c r="B26" s="221"/>
      <c r="C26" s="221"/>
      <c r="D26" s="221"/>
      <c r="E26" s="221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  <c r="AI26" s="221"/>
      <c r="AJ26" s="221"/>
      <c r="AK26" s="221"/>
      <c r="AL26" s="221"/>
      <c r="AM26" s="221"/>
      <c r="AN26" s="221"/>
    </row>
    <row r="27" spans="1:41" ht="36.75" customHeight="1" x14ac:dyDescent="0.25">
      <c r="A27" s="129">
        <v>12</v>
      </c>
      <c r="B27" s="11" t="s">
        <v>41</v>
      </c>
      <c r="C27" s="31"/>
      <c r="D27" s="94" t="s">
        <v>141</v>
      </c>
      <c r="E27" s="33"/>
      <c r="F27" s="33" t="s">
        <v>109</v>
      </c>
      <c r="G27" s="31"/>
      <c r="H27" s="36"/>
      <c r="I27" s="36"/>
      <c r="J27" s="36">
        <v>30</v>
      </c>
      <c r="K27" s="36"/>
      <c r="L27" s="36">
        <v>1</v>
      </c>
      <c r="M27" s="38"/>
      <c r="N27" s="38"/>
      <c r="O27" s="38">
        <v>30</v>
      </c>
      <c r="P27" s="38"/>
      <c r="Q27" s="38">
        <v>1</v>
      </c>
      <c r="R27" s="63"/>
      <c r="S27" s="63"/>
      <c r="T27" s="63"/>
      <c r="U27" s="63"/>
      <c r="V27" s="63"/>
      <c r="W27" s="59"/>
      <c r="X27" s="59"/>
      <c r="Y27" s="59"/>
      <c r="Z27" s="59"/>
      <c r="AA27" s="59"/>
      <c r="AB27" s="60"/>
      <c r="AC27" s="60"/>
      <c r="AD27" s="60"/>
      <c r="AE27" s="60"/>
      <c r="AF27" s="60"/>
      <c r="AG27" s="64"/>
      <c r="AH27" s="64"/>
      <c r="AI27" s="64"/>
      <c r="AJ27" s="64"/>
      <c r="AK27" s="64"/>
      <c r="AL27" s="33">
        <f>SUM(H27,J27,M27,O27,R27,T27,W27,Y27,AB27,,,,AD27,AG27,AI27)</f>
        <v>60</v>
      </c>
      <c r="AM27" s="33">
        <f>SUM(H27:K27,M27:P27,R27:U27,W27:Z27,AB27:AE27,AG27:AJ27)</f>
        <v>60</v>
      </c>
      <c r="AN27" s="33">
        <f t="shared" ref="AN27:AN35" si="7">SUM(L27,Q27,V27,AA27,AF27,AK27)</f>
        <v>2</v>
      </c>
    </row>
    <row r="28" spans="1:41" ht="29.25" customHeight="1" x14ac:dyDescent="0.25">
      <c r="A28" s="113">
        <v>13</v>
      </c>
      <c r="B28" s="11" t="s">
        <v>43</v>
      </c>
      <c r="C28" s="31"/>
      <c r="D28" s="94" t="s">
        <v>142</v>
      </c>
      <c r="E28" s="33"/>
      <c r="F28" s="33">
        <v>1</v>
      </c>
      <c r="G28" s="31"/>
      <c r="H28" s="36">
        <v>10</v>
      </c>
      <c r="I28" s="36">
        <v>5</v>
      </c>
      <c r="J28" s="36">
        <v>10</v>
      </c>
      <c r="K28" s="36">
        <v>5</v>
      </c>
      <c r="L28" s="36">
        <v>1</v>
      </c>
      <c r="M28" s="38"/>
      <c r="N28" s="38"/>
      <c r="O28" s="38"/>
      <c r="P28" s="38"/>
      <c r="Q28" s="38"/>
      <c r="R28" s="63"/>
      <c r="S28" s="63"/>
      <c r="T28" s="63"/>
      <c r="U28" s="63"/>
      <c r="V28" s="63"/>
      <c r="W28" s="59"/>
      <c r="X28" s="59"/>
      <c r="Y28" s="59"/>
      <c r="Z28" s="59"/>
      <c r="AA28" s="59"/>
      <c r="AB28" s="60"/>
      <c r="AC28" s="60"/>
      <c r="AD28" s="60"/>
      <c r="AE28" s="60"/>
      <c r="AF28" s="60"/>
      <c r="AG28" s="64"/>
      <c r="AH28" s="64"/>
      <c r="AI28" s="64"/>
      <c r="AJ28" s="64"/>
      <c r="AK28" s="64"/>
      <c r="AL28" s="33">
        <f t="shared" ref="AL28:AL35" si="8">SUM(H28,J28,M28,O28,R28,T28,W28,Y28,AB28,,,,AD28,AG28,AI28)</f>
        <v>20</v>
      </c>
      <c r="AM28" s="33">
        <f t="shared" ref="AM28:AM35" si="9">SUM(H28:K28,M28:P28,R28:U28,W28:Z28,AB28:AE28,AG28:AJ28)</f>
        <v>30</v>
      </c>
      <c r="AN28" s="33">
        <f t="shared" si="7"/>
        <v>1</v>
      </c>
    </row>
    <row r="29" spans="1:41" s="26" customFormat="1" ht="33.75" customHeight="1" x14ac:dyDescent="0.25">
      <c r="A29" s="113">
        <v>14</v>
      </c>
      <c r="B29" s="110" t="s">
        <v>47</v>
      </c>
      <c r="C29" s="31"/>
      <c r="D29" s="94" t="s">
        <v>143</v>
      </c>
      <c r="E29" s="33">
        <v>1</v>
      </c>
      <c r="F29" s="33">
        <v>1</v>
      </c>
      <c r="G29" s="31">
        <v>1</v>
      </c>
      <c r="H29" s="36">
        <v>25</v>
      </c>
      <c r="I29" s="36">
        <v>20</v>
      </c>
      <c r="J29" s="36">
        <v>15</v>
      </c>
      <c r="K29" s="36">
        <v>15</v>
      </c>
      <c r="L29" s="36">
        <v>3</v>
      </c>
      <c r="M29" s="38"/>
      <c r="N29" s="38"/>
      <c r="O29" s="38"/>
      <c r="P29" s="38"/>
      <c r="Q29" s="38"/>
      <c r="R29" s="63"/>
      <c r="S29" s="63"/>
      <c r="T29" s="63"/>
      <c r="U29" s="63"/>
      <c r="V29" s="63"/>
      <c r="W29" s="59"/>
      <c r="X29" s="59"/>
      <c r="Y29" s="59"/>
      <c r="Z29" s="59"/>
      <c r="AA29" s="59"/>
      <c r="AB29" s="60"/>
      <c r="AC29" s="60"/>
      <c r="AD29" s="60"/>
      <c r="AE29" s="60"/>
      <c r="AF29" s="60"/>
      <c r="AG29" s="64"/>
      <c r="AH29" s="64"/>
      <c r="AI29" s="64"/>
      <c r="AJ29" s="64"/>
      <c r="AK29" s="64"/>
      <c r="AL29" s="33">
        <f t="shared" si="8"/>
        <v>40</v>
      </c>
      <c r="AM29" s="33">
        <f t="shared" si="9"/>
        <v>75</v>
      </c>
      <c r="AN29" s="33">
        <f t="shared" si="7"/>
        <v>3</v>
      </c>
    </row>
    <row r="30" spans="1:41" s="26" customFormat="1" ht="29.25" customHeight="1" x14ac:dyDescent="0.25">
      <c r="A30" s="73">
        <v>15</v>
      </c>
      <c r="B30" s="110" t="s">
        <v>77</v>
      </c>
      <c r="C30" s="31"/>
      <c r="D30" s="94" t="s">
        <v>144</v>
      </c>
      <c r="E30" s="33">
        <v>2</v>
      </c>
      <c r="F30" s="33">
        <v>2</v>
      </c>
      <c r="G30" s="31">
        <v>2</v>
      </c>
      <c r="H30" s="36"/>
      <c r="I30" s="36"/>
      <c r="J30" s="36"/>
      <c r="K30" s="36"/>
      <c r="L30" s="36"/>
      <c r="M30" s="38">
        <v>25</v>
      </c>
      <c r="N30" s="38">
        <v>20</v>
      </c>
      <c r="O30" s="38">
        <v>15</v>
      </c>
      <c r="P30" s="38">
        <v>15</v>
      </c>
      <c r="Q30" s="38">
        <v>3</v>
      </c>
      <c r="R30" s="63"/>
      <c r="S30" s="63"/>
      <c r="T30" s="63"/>
      <c r="U30" s="63"/>
      <c r="V30" s="63"/>
      <c r="W30" s="59"/>
      <c r="X30" s="59"/>
      <c r="Y30" s="59"/>
      <c r="Z30" s="59"/>
      <c r="AA30" s="59"/>
      <c r="AB30" s="60"/>
      <c r="AC30" s="60"/>
      <c r="AD30" s="60"/>
      <c r="AE30" s="60"/>
      <c r="AF30" s="60"/>
      <c r="AG30" s="64"/>
      <c r="AH30" s="64"/>
      <c r="AI30" s="64"/>
      <c r="AJ30" s="64"/>
      <c r="AK30" s="64"/>
      <c r="AL30" s="33">
        <f t="shared" si="8"/>
        <v>40</v>
      </c>
      <c r="AM30" s="33">
        <f t="shared" si="9"/>
        <v>75</v>
      </c>
      <c r="AN30" s="33">
        <f t="shared" si="7"/>
        <v>3</v>
      </c>
    </row>
    <row r="31" spans="1:41" s="26" customFormat="1" ht="26.25" customHeight="1" x14ac:dyDescent="0.25">
      <c r="A31" s="113">
        <v>16</v>
      </c>
      <c r="B31" s="110" t="s">
        <v>50</v>
      </c>
      <c r="C31" s="31"/>
      <c r="D31" s="94" t="s">
        <v>145</v>
      </c>
      <c r="E31" s="33">
        <v>2</v>
      </c>
      <c r="F31" s="33" t="s">
        <v>109</v>
      </c>
      <c r="G31" s="31" t="s">
        <v>109</v>
      </c>
      <c r="H31" s="36">
        <v>20</v>
      </c>
      <c r="I31" s="36">
        <v>10</v>
      </c>
      <c r="J31" s="36">
        <v>25</v>
      </c>
      <c r="K31" s="36">
        <v>5</v>
      </c>
      <c r="L31" s="36">
        <v>2</v>
      </c>
      <c r="M31" s="38">
        <v>20</v>
      </c>
      <c r="N31" s="38">
        <v>20</v>
      </c>
      <c r="O31" s="38">
        <v>25</v>
      </c>
      <c r="P31" s="38">
        <v>25</v>
      </c>
      <c r="Q31" s="38">
        <v>3</v>
      </c>
      <c r="R31" s="63"/>
      <c r="S31" s="63"/>
      <c r="T31" s="63"/>
      <c r="U31" s="63"/>
      <c r="V31" s="63"/>
      <c r="W31" s="59"/>
      <c r="X31" s="59"/>
      <c r="Y31" s="59"/>
      <c r="Z31" s="59"/>
      <c r="AA31" s="59"/>
      <c r="AB31" s="60"/>
      <c r="AC31" s="60"/>
      <c r="AD31" s="60"/>
      <c r="AE31" s="60"/>
      <c r="AF31" s="60"/>
      <c r="AG31" s="64"/>
      <c r="AH31" s="64"/>
      <c r="AI31" s="64"/>
      <c r="AJ31" s="64"/>
      <c r="AK31" s="64"/>
      <c r="AL31" s="33">
        <f t="shared" si="8"/>
        <v>90</v>
      </c>
      <c r="AM31" s="33">
        <f>SUM(H31:K31,M31:P31,R31:U31,W31:Z31,AB31:AE31,AG31:AJ31)</f>
        <v>150</v>
      </c>
      <c r="AN31" s="33">
        <f t="shared" si="7"/>
        <v>5</v>
      </c>
    </row>
    <row r="32" spans="1:41" ht="35.25" customHeight="1" x14ac:dyDescent="0.25">
      <c r="A32" s="73">
        <v>17</v>
      </c>
      <c r="B32" s="110" t="s">
        <v>51</v>
      </c>
      <c r="C32" s="31"/>
      <c r="D32" s="94" t="s">
        <v>147</v>
      </c>
      <c r="E32" s="33">
        <v>1</v>
      </c>
      <c r="F32" s="33">
        <v>1</v>
      </c>
      <c r="G32" s="31">
        <v>1</v>
      </c>
      <c r="H32" s="36">
        <v>30</v>
      </c>
      <c r="I32" s="36">
        <v>25</v>
      </c>
      <c r="J32" s="36">
        <v>20</v>
      </c>
      <c r="K32" s="36">
        <v>15</v>
      </c>
      <c r="L32" s="36">
        <v>3</v>
      </c>
      <c r="M32" s="38"/>
      <c r="N32" s="38"/>
      <c r="O32" s="38"/>
      <c r="P32" s="38"/>
      <c r="Q32" s="38"/>
      <c r="R32" s="63"/>
      <c r="S32" s="63"/>
      <c r="T32" s="63"/>
      <c r="U32" s="63"/>
      <c r="V32" s="63"/>
      <c r="W32" s="59"/>
      <c r="X32" s="59"/>
      <c r="Y32" s="59"/>
      <c r="Z32" s="59"/>
      <c r="AA32" s="59"/>
      <c r="AB32" s="60"/>
      <c r="AC32" s="60"/>
      <c r="AD32" s="60"/>
      <c r="AE32" s="60"/>
      <c r="AF32" s="60"/>
      <c r="AG32" s="64"/>
      <c r="AH32" s="64"/>
      <c r="AI32" s="64"/>
      <c r="AJ32" s="64"/>
      <c r="AK32" s="64"/>
      <c r="AL32" s="33">
        <f t="shared" si="8"/>
        <v>50</v>
      </c>
      <c r="AM32" s="33">
        <f t="shared" si="9"/>
        <v>90</v>
      </c>
      <c r="AN32" s="33">
        <f t="shared" si="7"/>
        <v>3</v>
      </c>
    </row>
    <row r="33" spans="1:41" ht="32.25" customHeight="1" x14ac:dyDescent="0.25">
      <c r="A33" s="113">
        <v>18</v>
      </c>
      <c r="B33" s="110" t="s">
        <v>52</v>
      </c>
      <c r="C33" s="31"/>
      <c r="D33" s="94" t="s">
        <v>146</v>
      </c>
      <c r="E33" s="33"/>
      <c r="F33" s="33">
        <v>3</v>
      </c>
      <c r="G33" s="31"/>
      <c r="H33" s="36"/>
      <c r="I33" s="36"/>
      <c r="J33" s="36"/>
      <c r="K33" s="36"/>
      <c r="L33" s="36"/>
      <c r="M33" s="38"/>
      <c r="N33" s="38"/>
      <c r="O33" s="38"/>
      <c r="P33" s="38"/>
      <c r="Q33" s="38"/>
      <c r="R33" s="63">
        <v>30</v>
      </c>
      <c r="S33" s="63">
        <v>10</v>
      </c>
      <c r="T33" s="63">
        <v>15</v>
      </c>
      <c r="U33" s="63">
        <v>5</v>
      </c>
      <c r="V33" s="63">
        <v>2</v>
      </c>
      <c r="W33" s="59"/>
      <c r="X33" s="59"/>
      <c r="Y33" s="59"/>
      <c r="Z33" s="59"/>
      <c r="AA33" s="59"/>
      <c r="AB33" s="60"/>
      <c r="AC33" s="60"/>
      <c r="AD33" s="60"/>
      <c r="AE33" s="60"/>
      <c r="AF33" s="60"/>
      <c r="AG33" s="64"/>
      <c r="AH33" s="64"/>
      <c r="AI33" s="64"/>
      <c r="AJ33" s="64"/>
      <c r="AK33" s="64"/>
      <c r="AL33" s="33">
        <f t="shared" si="8"/>
        <v>45</v>
      </c>
      <c r="AM33" s="33">
        <f t="shared" si="9"/>
        <v>60</v>
      </c>
      <c r="AN33" s="33">
        <f t="shared" si="7"/>
        <v>2</v>
      </c>
    </row>
    <row r="34" spans="1:41" ht="36" customHeight="1" x14ac:dyDescent="0.25">
      <c r="A34" s="73">
        <v>19</v>
      </c>
      <c r="B34" s="110" t="s">
        <v>53</v>
      </c>
      <c r="C34" s="31"/>
      <c r="D34" s="94" t="s">
        <v>148</v>
      </c>
      <c r="E34" s="33"/>
      <c r="F34" s="33">
        <v>2</v>
      </c>
      <c r="G34" s="31"/>
      <c r="H34" s="36"/>
      <c r="I34" s="36"/>
      <c r="J34" s="36"/>
      <c r="K34" s="36"/>
      <c r="L34" s="36"/>
      <c r="M34" s="38">
        <v>30</v>
      </c>
      <c r="N34" s="38">
        <v>10</v>
      </c>
      <c r="O34" s="38">
        <v>15</v>
      </c>
      <c r="P34" s="38">
        <v>5</v>
      </c>
      <c r="Q34" s="38">
        <v>2</v>
      </c>
      <c r="R34" s="63"/>
      <c r="S34" s="63"/>
      <c r="T34" s="63"/>
      <c r="U34" s="63"/>
      <c r="V34" s="63"/>
      <c r="W34" s="59"/>
      <c r="X34" s="59"/>
      <c r="Y34" s="59"/>
      <c r="Z34" s="59"/>
      <c r="AA34" s="59"/>
      <c r="AB34" s="60"/>
      <c r="AC34" s="60"/>
      <c r="AD34" s="60"/>
      <c r="AE34" s="60"/>
      <c r="AF34" s="60"/>
      <c r="AG34" s="64"/>
      <c r="AH34" s="64"/>
      <c r="AI34" s="64"/>
      <c r="AJ34" s="64"/>
      <c r="AK34" s="64"/>
      <c r="AL34" s="33">
        <f t="shared" si="8"/>
        <v>45</v>
      </c>
      <c r="AM34" s="33">
        <f t="shared" si="9"/>
        <v>60</v>
      </c>
      <c r="AN34" s="33">
        <f t="shared" si="7"/>
        <v>2</v>
      </c>
    </row>
    <row r="35" spans="1:41" ht="30.75" customHeight="1" x14ac:dyDescent="0.25">
      <c r="A35" s="113">
        <v>20</v>
      </c>
      <c r="B35" s="110" t="s">
        <v>54</v>
      </c>
      <c r="C35" s="31"/>
      <c r="D35" s="94" t="s">
        <v>149</v>
      </c>
      <c r="E35" s="33"/>
      <c r="F35" s="33">
        <v>2</v>
      </c>
      <c r="G35" s="31"/>
      <c r="H35" s="36"/>
      <c r="I35" s="36"/>
      <c r="J35" s="36"/>
      <c r="K35" s="36"/>
      <c r="L35" s="36"/>
      <c r="M35" s="38">
        <v>15</v>
      </c>
      <c r="N35" s="38"/>
      <c r="O35" s="38">
        <v>30</v>
      </c>
      <c r="P35" s="38">
        <v>15</v>
      </c>
      <c r="Q35" s="38">
        <v>2</v>
      </c>
      <c r="R35" s="63"/>
      <c r="S35" s="63"/>
      <c r="T35" s="63"/>
      <c r="U35" s="63"/>
      <c r="V35" s="63"/>
      <c r="W35" s="59"/>
      <c r="X35" s="59"/>
      <c r="Y35" s="59"/>
      <c r="Z35" s="59"/>
      <c r="AA35" s="59"/>
      <c r="AB35" s="60"/>
      <c r="AC35" s="60"/>
      <c r="AD35" s="60"/>
      <c r="AE35" s="60"/>
      <c r="AF35" s="60"/>
      <c r="AG35" s="64"/>
      <c r="AH35" s="64"/>
      <c r="AI35" s="64"/>
      <c r="AJ35" s="64"/>
      <c r="AK35" s="64"/>
      <c r="AL35" s="33">
        <f t="shared" si="8"/>
        <v>45</v>
      </c>
      <c r="AM35" s="33">
        <f t="shared" si="9"/>
        <v>60</v>
      </c>
      <c r="AN35" s="33">
        <f t="shared" si="7"/>
        <v>2</v>
      </c>
    </row>
    <row r="36" spans="1:41" s="5" customFormat="1" ht="25.5" customHeight="1" x14ac:dyDescent="0.25">
      <c r="A36" s="193" t="s">
        <v>106</v>
      </c>
      <c r="B36" s="194"/>
      <c r="C36" s="33"/>
      <c r="D36" s="33"/>
      <c r="E36" s="33"/>
      <c r="F36" s="33"/>
      <c r="G36" s="33"/>
      <c r="H36" s="71">
        <f>SUM(H27:H35)</f>
        <v>85</v>
      </c>
      <c r="I36" s="71">
        <f>SUM(I27:I35)</f>
        <v>60</v>
      </c>
      <c r="J36" s="71">
        <f t="shared" ref="J36:AN36" si="10">SUM(J27:J35)</f>
        <v>100</v>
      </c>
      <c r="K36" s="71">
        <f t="shared" si="10"/>
        <v>40</v>
      </c>
      <c r="L36" s="71">
        <f t="shared" si="10"/>
        <v>10</v>
      </c>
      <c r="M36" s="71">
        <f t="shared" si="10"/>
        <v>90</v>
      </c>
      <c r="N36" s="71">
        <f t="shared" si="10"/>
        <v>50</v>
      </c>
      <c r="O36" s="71">
        <f t="shared" si="10"/>
        <v>115</v>
      </c>
      <c r="P36" s="71">
        <f t="shared" si="10"/>
        <v>60</v>
      </c>
      <c r="Q36" s="71">
        <f t="shared" si="10"/>
        <v>11</v>
      </c>
      <c r="R36" s="71">
        <f t="shared" si="10"/>
        <v>30</v>
      </c>
      <c r="S36" s="71">
        <f t="shared" si="10"/>
        <v>10</v>
      </c>
      <c r="T36" s="71">
        <f t="shared" si="10"/>
        <v>15</v>
      </c>
      <c r="U36" s="71">
        <f t="shared" si="10"/>
        <v>5</v>
      </c>
      <c r="V36" s="71">
        <f t="shared" si="10"/>
        <v>2</v>
      </c>
      <c r="W36" s="71">
        <f t="shared" si="10"/>
        <v>0</v>
      </c>
      <c r="X36" s="71">
        <f t="shared" si="10"/>
        <v>0</v>
      </c>
      <c r="Y36" s="71">
        <f t="shared" si="10"/>
        <v>0</v>
      </c>
      <c r="Z36" s="71">
        <f t="shared" si="10"/>
        <v>0</v>
      </c>
      <c r="AA36" s="71">
        <f t="shared" si="10"/>
        <v>0</v>
      </c>
      <c r="AB36" s="71">
        <f t="shared" si="10"/>
        <v>0</v>
      </c>
      <c r="AC36" s="71">
        <f t="shared" si="10"/>
        <v>0</v>
      </c>
      <c r="AD36" s="71">
        <f t="shared" si="10"/>
        <v>0</v>
      </c>
      <c r="AE36" s="71">
        <f t="shared" si="10"/>
        <v>0</v>
      </c>
      <c r="AF36" s="71">
        <f t="shared" si="10"/>
        <v>0</v>
      </c>
      <c r="AG36" s="71">
        <f t="shared" si="10"/>
        <v>0</v>
      </c>
      <c r="AH36" s="71">
        <f t="shared" si="10"/>
        <v>0</v>
      </c>
      <c r="AI36" s="71">
        <f t="shared" si="10"/>
        <v>0</v>
      </c>
      <c r="AJ36" s="71">
        <f t="shared" si="10"/>
        <v>0</v>
      </c>
      <c r="AK36" s="71">
        <f t="shared" si="10"/>
        <v>0</v>
      </c>
      <c r="AL36" s="71">
        <f t="shared" si="10"/>
        <v>435</v>
      </c>
      <c r="AM36" s="71">
        <f t="shared" si="10"/>
        <v>660</v>
      </c>
      <c r="AN36" s="71">
        <f t="shared" si="10"/>
        <v>23</v>
      </c>
      <c r="AO36" s="21"/>
    </row>
    <row r="37" spans="1:41" ht="20.25" customHeight="1" x14ac:dyDescent="0.25">
      <c r="A37" s="92" t="s">
        <v>56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</row>
    <row r="38" spans="1:41" s="26" customFormat="1" ht="38.25" customHeight="1" x14ac:dyDescent="0.25">
      <c r="A38" s="73">
        <v>21</v>
      </c>
      <c r="B38" s="11" t="s">
        <v>57</v>
      </c>
      <c r="C38" s="31"/>
      <c r="D38" s="94" t="s">
        <v>150</v>
      </c>
      <c r="E38" s="33"/>
      <c r="F38" s="47">
        <v>1</v>
      </c>
      <c r="G38" s="48"/>
      <c r="H38" s="36">
        <v>20</v>
      </c>
      <c r="I38" s="36">
        <v>15</v>
      </c>
      <c r="J38" s="72">
        <v>20</v>
      </c>
      <c r="K38" s="36">
        <v>20</v>
      </c>
      <c r="L38" s="36">
        <v>3</v>
      </c>
      <c r="M38" s="38"/>
      <c r="N38" s="38"/>
      <c r="O38" s="38"/>
      <c r="P38" s="38"/>
      <c r="Q38" s="38"/>
      <c r="R38" s="63"/>
      <c r="S38" s="63"/>
      <c r="T38" s="63"/>
      <c r="U38" s="63"/>
      <c r="V38" s="63"/>
      <c r="W38" s="59"/>
      <c r="X38" s="59"/>
      <c r="Y38" s="59"/>
      <c r="Z38" s="59"/>
      <c r="AA38" s="59"/>
      <c r="AB38" s="60"/>
      <c r="AC38" s="60"/>
      <c r="AD38" s="60"/>
      <c r="AE38" s="60"/>
      <c r="AF38" s="60"/>
      <c r="AG38" s="64"/>
      <c r="AH38" s="64"/>
      <c r="AI38" s="64"/>
      <c r="AJ38" s="64"/>
      <c r="AK38" s="64"/>
      <c r="AL38" s="33">
        <f>SUM(H38,J38,M38,O38,R38,T38,W38,Y38,AB38,AD38,AG38,AI38)</f>
        <v>40</v>
      </c>
      <c r="AM38" s="33">
        <f>SUM(H38:K38,M38:P38,R38:U38,W38:Z38,AB38:AE38,AG38:AJ38)</f>
        <v>75</v>
      </c>
      <c r="AN38" s="33">
        <f t="shared" ref="AN38:AN51" si="11">SUM(L38,Q38,V38,AA38,AF38,AK38)</f>
        <v>3</v>
      </c>
    </row>
    <row r="39" spans="1:41" ht="31.5" customHeight="1" x14ac:dyDescent="0.25">
      <c r="A39" s="73">
        <v>22</v>
      </c>
      <c r="B39" s="11" t="s">
        <v>58</v>
      </c>
      <c r="C39" s="31"/>
      <c r="D39" s="94" t="s">
        <v>151</v>
      </c>
      <c r="E39" s="33">
        <v>2</v>
      </c>
      <c r="F39" s="47">
        <v>2</v>
      </c>
      <c r="G39" s="48">
        <v>2</v>
      </c>
      <c r="H39" s="36"/>
      <c r="I39" s="36"/>
      <c r="J39" s="36"/>
      <c r="K39" s="36"/>
      <c r="L39" s="36"/>
      <c r="M39" s="38">
        <v>20</v>
      </c>
      <c r="N39" s="38">
        <v>20</v>
      </c>
      <c r="O39" s="38">
        <v>35</v>
      </c>
      <c r="P39" s="38">
        <v>15</v>
      </c>
      <c r="Q39" s="38">
        <v>3</v>
      </c>
      <c r="R39" s="63"/>
      <c r="S39" s="63"/>
      <c r="T39" s="63"/>
      <c r="U39" s="63"/>
      <c r="V39" s="63"/>
      <c r="W39" s="59"/>
      <c r="X39" s="59"/>
      <c r="Y39" s="59"/>
      <c r="Z39" s="59"/>
      <c r="AA39" s="59"/>
      <c r="AB39" s="60"/>
      <c r="AC39" s="60"/>
      <c r="AD39" s="60"/>
      <c r="AE39" s="60"/>
      <c r="AF39" s="60"/>
      <c r="AG39" s="64"/>
      <c r="AH39" s="64"/>
      <c r="AI39" s="64"/>
      <c r="AJ39" s="64"/>
      <c r="AK39" s="64"/>
      <c r="AL39" s="33">
        <f t="shared" ref="AL39:AL51" si="12">SUM(H39,J39,M39,O39,R39,T39,W39,Y39,AB39,AD39,AG39,AI39)</f>
        <v>55</v>
      </c>
      <c r="AM39" s="33">
        <f t="shared" ref="AM39:AM51" si="13">SUM(H39:K39,M39:P39,R39:U39,W39:Z39,AB39:AE39,AG39:AJ39)</f>
        <v>90</v>
      </c>
      <c r="AN39" s="33">
        <f t="shared" si="11"/>
        <v>3</v>
      </c>
    </row>
    <row r="40" spans="1:41" ht="30" customHeight="1" x14ac:dyDescent="0.25">
      <c r="A40" s="73">
        <v>23</v>
      </c>
      <c r="B40" s="11" t="s">
        <v>59</v>
      </c>
      <c r="C40" s="31"/>
      <c r="D40" s="94" t="s">
        <v>152</v>
      </c>
      <c r="E40" s="33"/>
      <c r="F40" s="47">
        <v>4</v>
      </c>
      <c r="G40" s="48"/>
      <c r="H40" s="36"/>
      <c r="I40" s="36"/>
      <c r="J40" s="36"/>
      <c r="K40" s="36"/>
      <c r="L40" s="36"/>
      <c r="M40" s="38"/>
      <c r="N40" s="38"/>
      <c r="O40" s="38"/>
      <c r="P40" s="38"/>
      <c r="Q40" s="38"/>
      <c r="R40" s="63"/>
      <c r="S40" s="63"/>
      <c r="T40" s="63"/>
      <c r="U40" s="63"/>
      <c r="V40" s="63"/>
      <c r="W40" s="59">
        <v>15</v>
      </c>
      <c r="X40" s="59"/>
      <c r="Y40" s="59">
        <v>15</v>
      </c>
      <c r="Z40" s="59"/>
      <c r="AA40" s="59">
        <v>1</v>
      </c>
      <c r="AB40" s="60"/>
      <c r="AC40" s="60"/>
      <c r="AD40" s="60"/>
      <c r="AE40" s="60"/>
      <c r="AF40" s="60"/>
      <c r="AG40" s="64"/>
      <c r="AH40" s="64"/>
      <c r="AI40" s="64"/>
      <c r="AJ40" s="64"/>
      <c r="AK40" s="64"/>
      <c r="AL40" s="33">
        <f t="shared" si="12"/>
        <v>30</v>
      </c>
      <c r="AM40" s="33">
        <f t="shared" si="13"/>
        <v>30</v>
      </c>
      <c r="AN40" s="33">
        <f t="shared" si="11"/>
        <v>1</v>
      </c>
    </row>
    <row r="41" spans="1:41" s="26" customFormat="1" ht="38.25" customHeight="1" x14ac:dyDescent="0.25">
      <c r="A41" s="73">
        <v>24</v>
      </c>
      <c r="B41" s="11" t="s">
        <v>60</v>
      </c>
      <c r="C41" s="31"/>
      <c r="D41" s="94" t="s">
        <v>153</v>
      </c>
      <c r="E41" s="33">
        <v>2</v>
      </c>
      <c r="F41" s="47" t="s">
        <v>124</v>
      </c>
      <c r="G41" s="48" t="s">
        <v>124</v>
      </c>
      <c r="H41" s="36"/>
      <c r="I41" s="36"/>
      <c r="J41" s="36"/>
      <c r="K41" s="36"/>
      <c r="L41" s="36"/>
      <c r="M41" s="38">
        <v>30</v>
      </c>
      <c r="N41" s="38"/>
      <c r="O41" s="65">
        <v>30</v>
      </c>
      <c r="P41" s="38"/>
      <c r="Q41" s="38">
        <v>2</v>
      </c>
      <c r="R41" s="63"/>
      <c r="S41" s="63"/>
      <c r="T41" s="63"/>
      <c r="U41" s="63"/>
      <c r="V41" s="63"/>
      <c r="W41" s="59"/>
      <c r="X41" s="59"/>
      <c r="Y41" s="59"/>
      <c r="Z41" s="59"/>
      <c r="AA41" s="59"/>
      <c r="AB41" s="60"/>
      <c r="AC41" s="60"/>
      <c r="AD41" s="60"/>
      <c r="AE41" s="60"/>
      <c r="AF41" s="60"/>
      <c r="AG41" s="64"/>
      <c r="AH41" s="64"/>
      <c r="AI41" s="64"/>
      <c r="AJ41" s="64"/>
      <c r="AK41" s="64"/>
      <c r="AL41" s="33">
        <f t="shared" si="12"/>
        <v>60</v>
      </c>
      <c r="AM41" s="33">
        <f t="shared" si="13"/>
        <v>60</v>
      </c>
      <c r="AN41" s="33">
        <v>2</v>
      </c>
    </row>
    <row r="42" spans="1:41" ht="36" customHeight="1" x14ac:dyDescent="0.25">
      <c r="A42" s="73">
        <v>25</v>
      </c>
      <c r="B42" s="11" t="s">
        <v>61</v>
      </c>
      <c r="C42" s="31"/>
      <c r="D42" s="94" t="s">
        <v>154</v>
      </c>
      <c r="E42" s="33">
        <v>6</v>
      </c>
      <c r="F42" s="47" t="s">
        <v>96</v>
      </c>
      <c r="G42" s="48" t="s">
        <v>98</v>
      </c>
      <c r="H42" s="36"/>
      <c r="I42" s="36"/>
      <c r="J42" s="36"/>
      <c r="K42" s="36"/>
      <c r="L42" s="36"/>
      <c r="M42" s="38"/>
      <c r="N42" s="38"/>
      <c r="O42" s="38"/>
      <c r="P42" s="38"/>
      <c r="Q42" s="38"/>
      <c r="R42" s="63">
        <v>25</v>
      </c>
      <c r="S42" s="63">
        <v>5</v>
      </c>
      <c r="T42" s="63">
        <v>60</v>
      </c>
      <c r="U42" s="63"/>
      <c r="V42" s="63">
        <v>3</v>
      </c>
      <c r="W42" s="59">
        <v>15</v>
      </c>
      <c r="X42" s="59">
        <v>15</v>
      </c>
      <c r="Y42" s="66">
        <v>60</v>
      </c>
      <c r="Z42" s="59"/>
      <c r="AA42" s="59">
        <v>3</v>
      </c>
      <c r="AB42" s="60">
        <v>15</v>
      </c>
      <c r="AC42" s="60">
        <v>15</v>
      </c>
      <c r="AD42" s="60">
        <v>60</v>
      </c>
      <c r="AE42" s="60"/>
      <c r="AF42" s="60">
        <v>3</v>
      </c>
      <c r="AG42" s="64"/>
      <c r="AH42" s="64"/>
      <c r="AI42" s="64">
        <v>60</v>
      </c>
      <c r="AJ42" s="64">
        <v>30</v>
      </c>
      <c r="AK42" s="64">
        <v>3</v>
      </c>
      <c r="AL42" s="33">
        <f t="shared" si="12"/>
        <v>295</v>
      </c>
      <c r="AM42" s="33">
        <f t="shared" si="13"/>
        <v>360</v>
      </c>
      <c r="AN42" s="33">
        <f t="shared" si="11"/>
        <v>12</v>
      </c>
    </row>
    <row r="43" spans="1:41" ht="39" customHeight="1" x14ac:dyDescent="0.25">
      <c r="A43" s="73">
        <v>26</v>
      </c>
      <c r="B43" s="11" t="s">
        <v>63</v>
      </c>
      <c r="C43" s="31"/>
      <c r="D43" s="94" t="s">
        <v>155</v>
      </c>
      <c r="E43" s="33">
        <v>6</v>
      </c>
      <c r="F43" s="48" t="s">
        <v>97</v>
      </c>
      <c r="G43" s="48" t="s">
        <v>97</v>
      </c>
      <c r="H43" s="36">
        <v>15</v>
      </c>
      <c r="I43" s="36">
        <v>10</v>
      </c>
      <c r="J43" s="72">
        <v>35</v>
      </c>
      <c r="K43" s="36"/>
      <c r="L43" s="36">
        <v>2</v>
      </c>
      <c r="M43" s="38">
        <v>15</v>
      </c>
      <c r="N43" s="38">
        <v>10</v>
      </c>
      <c r="O43" s="65">
        <v>30</v>
      </c>
      <c r="P43" s="38">
        <v>5</v>
      </c>
      <c r="Q43" s="38">
        <v>2</v>
      </c>
      <c r="R43" s="63">
        <v>15</v>
      </c>
      <c r="S43" s="67">
        <v>10</v>
      </c>
      <c r="T43" s="67">
        <v>30</v>
      </c>
      <c r="U43" s="63">
        <v>5</v>
      </c>
      <c r="V43" s="63">
        <v>2</v>
      </c>
      <c r="W43" s="59">
        <v>10</v>
      </c>
      <c r="X43" s="59">
        <v>10</v>
      </c>
      <c r="Y43" s="66">
        <v>30</v>
      </c>
      <c r="Z43" s="59">
        <v>10</v>
      </c>
      <c r="AA43" s="59">
        <v>2</v>
      </c>
      <c r="AB43" s="60">
        <v>15</v>
      </c>
      <c r="AC43" s="60">
        <v>10</v>
      </c>
      <c r="AD43" s="68">
        <v>30</v>
      </c>
      <c r="AE43" s="60">
        <v>5</v>
      </c>
      <c r="AF43" s="60">
        <v>2</v>
      </c>
      <c r="AG43" s="64">
        <v>15</v>
      </c>
      <c r="AH43" s="64">
        <v>5</v>
      </c>
      <c r="AI43" s="69">
        <v>35</v>
      </c>
      <c r="AJ43" s="64">
        <v>5</v>
      </c>
      <c r="AK43" s="64">
        <v>2</v>
      </c>
      <c r="AL43" s="33">
        <f t="shared" si="12"/>
        <v>275</v>
      </c>
      <c r="AM43" s="33">
        <f t="shared" si="13"/>
        <v>360</v>
      </c>
      <c r="AN43" s="33">
        <f t="shared" si="11"/>
        <v>12</v>
      </c>
    </row>
    <row r="44" spans="1:41" ht="36.75" customHeight="1" x14ac:dyDescent="0.25">
      <c r="A44" s="73">
        <v>27</v>
      </c>
      <c r="B44" s="11" t="s">
        <v>65</v>
      </c>
      <c r="C44" s="31"/>
      <c r="D44" s="94" t="s">
        <v>156</v>
      </c>
      <c r="E44" s="33">
        <v>5</v>
      </c>
      <c r="F44" s="47" t="s">
        <v>98</v>
      </c>
      <c r="G44" s="48" t="s">
        <v>98</v>
      </c>
      <c r="H44" s="36"/>
      <c r="I44" s="36"/>
      <c r="J44" s="36"/>
      <c r="K44" s="36"/>
      <c r="L44" s="36"/>
      <c r="M44" s="38"/>
      <c r="N44" s="38"/>
      <c r="O44" s="38"/>
      <c r="P44" s="38"/>
      <c r="Q44" s="38"/>
      <c r="R44" s="63">
        <v>25</v>
      </c>
      <c r="S44" s="67">
        <v>10</v>
      </c>
      <c r="T44" s="67">
        <v>15</v>
      </c>
      <c r="U44" s="63">
        <v>10</v>
      </c>
      <c r="V44" s="63">
        <v>2</v>
      </c>
      <c r="W44" s="59">
        <v>20</v>
      </c>
      <c r="X44" s="59">
        <v>15</v>
      </c>
      <c r="Y44" s="66">
        <v>15</v>
      </c>
      <c r="Z44" s="59">
        <v>10</v>
      </c>
      <c r="AA44" s="59">
        <v>2</v>
      </c>
      <c r="AB44" s="60">
        <v>20</v>
      </c>
      <c r="AC44" s="60">
        <v>15</v>
      </c>
      <c r="AD44" s="60">
        <v>15</v>
      </c>
      <c r="AE44" s="60">
        <v>10</v>
      </c>
      <c r="AF44" s="60">
        <v>2</v>
      </c>
      <c r="AG44" s="64"/>
      <c r="AH44" s="64"/>
      <c r="AI44" s="64"/>
      <c r="AJ44" s="64"/>
      <c r="AK44" s="64"/>
      <c r="AL44" s="33">
        <f t="shared" si="12"/>
        <v>110</v>
      </c>
      <c r="AM44" s="33">
        <f t="shared" si="13"/>
        <v>180</v>
      </c>
      <c r="AN44" s="33">
        <f t="shared" si="11"/>
        <v>6</v>
      </c>
    </row>
    <row r="45" spans="1:41" ht="29.25" customHeight="1" x14ac:dyDescent="0.25">
      <c r="A45" s="73">
        <v>28</v>
      </c>
      <c r="B45" s="11" t="s">
        <v>66</v>
      </c>
      <c r="C45" s="31"/>
      <c r="D45" s="94" t="s">
        <v>157</v>
      </c>
      <c r="E45" s="33">
        <v>6</v>
      </c>
      <c r="F45" s="47" t="s">
        <v>99</v>
      </c>
      <c r="G45" s="48" t="s">
        <v>99</v>
      </c>
      <c r="H45" s="36"/>
      <c r="I45" s="36"/>
      <c r="J45" s="36"/>
      <c r="K45" s="36"/>
      <c r="L45" s="36"/>
      <c r="M45" s="38"/>
      <c r="N45" s="38"/>
      <c r="O45" s="38"/>
      <c r="P45" s="38"/>
      <c r="Q45" s="38"/>
      <c r="R45" s="63"/>
      <c r="S45" s="67"/>
      <c r="T45" s="67"/>
      <c r="U45" s="63"/>
      <c r="V45" s="63"/>
      <c r="W45" s="59">
        <v>15</v>
      </c>
      <c r="X45" s="59"/>
      <c r="Y45" s="66">
        <v>15</v>
      </c>
      <c r="Z45" s="59"/>
      <c r="AA45" s="59">
        <v>1</v>
      </c>
      <c r="AB45" s="60">
        <v>15</v>
      </c>
      <c r="AC45" s="60"/>
      <c r="AD45" s="60">
        <v>15</v>
      </c>
      <c r="AE45" s="60"/>
      <c r="AF45" s="60">
        <v>1</v>
      </c>
      <c r="AG45" s="64">
        <v>35</v>
      </c>
      <c r="AH45" s="64"/>
      <c r="AI45" s="64">
        <v>15</v>
      </c>
      <c r="AJ45" s="64">
        <v>10</v>
      </c>
      <c r="AK45" s="64">
        <v>2</v>
      </c>
      <c r="AL45" s="33">
        <f t="shared" si="12"/>
        <v>110</v>
      </c>
      <c r="AM45" s="33">
        <f t="shared" si="13"/>
        <v>120</v>
      </c>
      <c r="AN45" s="33">
        <f t="shared" si="11"/>
        <v>4</v>
      </c>
    </row>
    <row r="46" spans="1:41" s="26" customFormat="1" ht="33.75" customHeight="1" x14ac:dyDescent="0.25">
      <c r="A46" s="73">
        <v>29</v>
      </c>
      <c r="B46" s="11" t="s">
        <v>67</v>
      </c>
      <c r="C46" s="31"/>
      <c r="D46" s="94" t="s">
        <v>158</v>
      </c>
      <c r="E46" s="33">
        <v>6</v>
      </c>
      <c r="F46" s="47" t="s">
        <v>228</v>
      </c>
      <c r="G46" s="48" t="s">
        <v>228</v>
      </c>
      <c r="H46" s="36"/>
      <c r="I46" s="36"/>
      <c r="J46" s="36"/>
      <c r="K46" s="36"/>
      <c r="L46" s="36"/>
      <c r="M46" s="38"/>
      <c r="N46" s="38"/>
      <c r="O46" s="38"/>
      <c r="P46" s="38"/>
      <c r="Q46" s="38"/>
      <c r="R46" s="63"/>
      <c r="S46" s="67"/>
      <c r="T46" s="67"/>
      <c r="U46" s="63"/>
      <c r="V46" s="63"/>
      <c r="W46" s="59"/>
      <c r="X46" s="59"/>
      <c r="Y46" s="66"/>
      <c r="Z46" s="59"/>
      <c r="AA46" s="59"/>
      <c r="AB46" s="60">
        <v>15</v>
      </c>
      <c r="AC46" s="60"/>
      <c r="AD46" s="60">
        <v>15</v>
      </c>
      <c r="AE46" s="60"/>
      <c r="AF46" s="60">
        <v>1</v>
      </c>
      <c r="AG46" s="64">
        <v>15</v>
      </c>
      <c r="AH46" s="64">
        <v>15</v>
      </c>
      <c r="AI46" s="64">
        <v>15</v>
      </c>
      <c r="AJ46" s="64">
        <v>15</v>
      </c>
      <c r="AK46" s="64">
        <v>2</v>
      </c>
      <c r="AL46" s="33">
        <f t="shared" si="12"/>
        <v>60</v>
      </c>
      <c r="AM46" s="33">
        <f t="shared" si="13"/>
        <v>90</v>
      </c>
      <c r="AN46" s="33">
        <f t="shared" si="11"/>
        <v>3</v>
      </c>
    </row>
    <row r="47" spans="1:41" ht="32.25" customHeight="1" x14ac:dyDescent="0.25">
      <c r="A47" s="73">
        <v>30</v>
      </c>
      <c r="B47" s="11" t="s">
        <v>68</v>
      </c>
      <c r="C47" s="31"/>
      <c r="D47" s="94" t="s">
        <v>159</v>
      </c>
      <c r="E47" s="33"/>
      <c r="F47" s="47">
        <v>5</v>
      </c>
      <c r="G47" s="48"/>
      <c r="H47" s="36"/>
      <c r="I47" s="36"/>
      <c r="J47" s="36"/>
      <c r="K47" s="36"/>
      <c r="L47" s="36"/>
      <c r="M47" s="38"/>
      <c r="N47" s="38"/>
      <c r="O47" s="38"/>
      <c r="P47" s="38"/>
      <c r="Q47" s="38"/>
      <c r="R47" s="63"/>
      <c r="S47" s="67"/>
      <c r="T47" s="67"/>
      <c r="U47" s="63"/>
      <c r="V47" s="63"/>
      <c r="W47" s="59"/>
      <c r="X47" s="59"/>
      <c r="Y47" s="66"/>
      <c r="Z47" s="59"/>
      <c r="AA47" s="59"/>
      <c r="AB47" s="60">
        <v>15</v>
      </c>
      <c r="AC47" s="60"/>
      <c r="AD47" s="60">
        <v>15</v>
      </c>
      <c r="AE47" s="60"/>
      <c r="AF47" s="60">
        <v>1</v>
      </c>
      <c r="AG47" s="64"/>
      <c r="AH47" s="64"/>
      <c r="AI47" s="64"/>
      <c r="AJ47" s="64"/>
      <c r="AK47" s="64"/>
      <c r="AL47" s="33">
        <f t="shared" si="12"/>
        <v>30</v>
      </c>
      <c r="AM47" s="33">
        <f t="shared" si="13"/>
        <v>30</v>
      </c>
      <c r="AN47" s="33">
        <f t="shared" si="11"/>
        <v>1</v>
      </c>
    </row>
    <row r="48" spans="1:41" ht="32.25" customHeight="1" x14ac:dyDescent="0.25">
      <c r="A48" s="73">
        <v>31</v>
      </c>
      <c r="B48" s="11" t="s">
        <v>70</v>
      </c>
      <c r="C48" s="31"/>
      <c r="D48" s="94" t="s">
        <v>160</v>
      </c>
      <c r="E48" s="33">
        <v>6</v>
      </c>
      <c r="F48" s="47" t="s">
        <v>228</v>
      </c>
      <c r="G48" s="48" t="s">
        <v>228</v>
      </c>
      <c r="H48" s="36"/>
      <c r="I48" s="36"/>
      <c r="J48" s="36"/>
      <c r="K48" s="36"/>
      <c r="L48" s="36"/>
      <c r="M48" s="38"/>
      <c r="N48" s="38"/>
      <c r="O48" s="38"/>
      <c r="P48" s="38"/>
      <c r="Q48" s="38"/>
      <c r="R48" s="63"/>
      <c r="S48" s="67"/>
      <c r="T48" s="67"/>
      <c r="U48" s="63"/>
      <c r="V48" s="63"/>
      <c r="W48" s="59"/>
      <c r="X48" s="59"/>
      <c r="Y48" s="66"/>
      <c r="Z48" s="59"/>
      <c r="AA48" s="59"/>
      <c r="AB48" s="60">
        <v>20</v>
      </c>
      <c r="AC48" s="60">
        <v>10</v>
      </c>
      <c r="AD48" s="60">
        <v>30</v>
      </c>
      <c r="AE48" s="60"/>
      <c r="AF48" s="60">
        <v>2</v>
      </c>
      <c r="AG48" s="64">
        <v>20</v>
      </c>
      <c r="AH48" s="64">
        <v>20</v>
      </c>
      <c r="AI48" s="64">
        <v>30</v>
      </c>
      <c r="AJ48" s="64">
        <v>20</v>
      </c>
      <c r="AK48" s="64">
        <v>3</v>
      </c>
      <c r="AL48" s="33">
        <f t="shared" si="12"/>
        <v>100</v>
      </c>
      <c r="AM48" s="33">
        <f t="shared" si="13"/>
        <v>150</v>
      </c>
      <c r="AN48" s="33">
        <f t="shared" si="11"/>
        <v>5</v>
      </c>
    </row>
    <row r="49" spans="1:40" ht="29.25" customHeight="1" x14ac:dyDescent="0.25">
      <c r="A49" s="73">
        <v>32</v>
      </c>
      <c r="B49" s="11" t="s">
        <v>72</v>
      </c>
      <c r="C49" s="31"/>
      <c r="D49" s="31" t="s">
        <v>161</v>
      </c>
      <c r="E49" s="33"/>
      <c r="F49" s="47">
        <v>5</v>
      </c>
      <c r="G49" s="48"/>
      <c r="H49" s="36"/>
      <c r="I49" s="36"/>
      <c r="J49" s="36"/>
      <c r="K49" s="36"/>
      <c r="L49" s="36"/>
      <c r="M49" s="38"/>
      <c r="N49" s="38"/>
      <c r="O49" s="38"/>
      <c r="P49" s="38"/>
      <c r="Q49" s="38"/>
      <c r="R49" s="63"/>
      <c r="S49" s="67"/>
      <c r="T49" s="67"/>
      <c r="U49" s="63"/>
      <c r="V49" s="63"/>
      <c r="W49" s="59"/>
      <c r="X49" s="59"/>
      <c r="Y49" s="66"/>
      <c r="Z49" s="59"/>
      <c r="AA49" s="59"/>
      <c r="AB49" s="60">
        <v>15</v>
      </c>
      <c r="AC49" s="60"/>
      <c r="AD49" s="60">
        <v>15</v>
      </c>
      <c r="AE49" s="60"/>
      <c r="AF49" s="60">
        <v>1</v>
      </c>
      <c r="AG49" s="64"/>
      <c r="AH49" s="64"/>
      <c r="AI49" s="64"/>
      <c r="AJ49" s="64"/>
      <c r="AK49" s="64"/>
      <c r="AL49" s="33">
        <f t="shared" si="12"/>
        <v>30</v>
      </c>
      <c r="AM49" s="33">
        <f t="shared" si="13"/>
        <v>30</v>
      </c>
      <c r="AN49" s="33">
        <f t="shared" si="11"/>
        <v>1</v>
      </c>
    </row>
    <row r="50" spans="1:40" ht="36.75" customHeight="1" x14ac:dyDescent="0.25">
      <c r="A50" s="73">
        <v>33</v>
      </c>
      <c r="B50" s="11" t="s">
        <v>74</v>
      </c>
      <c r="C50" s="31"/>
      <c r="D50" s="94" t="s">
        <v>162</v>
      </c>
      <c r="E50" s="33"/>
      <c r="F50" s="47" t="s">
        <v>108</v>
      </c>
      <c r="G50" s="48"/>
      <c r="H50" s="36"/>
      <c r="I50" s="36"/>
      <c r="J50" s="72">
        <v>30</v>
      </c>
      <c r="K50" s="36"/>
      <c r="L50" s="36">
        <v>1</v>
      </c>
      <c r="M50" s="38"/>
      <c r="N50" s="38"/>
      <c r="O50" s="65">
        <v>30</v>
      </c>
      <c r="P50" s="38"/>
      <c r="Q50" s="38">
        <v>1</v>
      </c>
      <c r="R50" s="63"/>
      <c r="S50" s="67"/>
      <c r="T50" s="67">
        <v>30</v>
      </c>
      <c r="U50" s="63"/>
      <c r="V50" s="63">
        <v>1</v>
      </c>
      <c r="W50" s="59"/>
      <c r="X50" s="59"/>
      <c r="Y50" s="66">
        <v>60</v>
      </c>
      <c r="Z50" s="59"/>
      <c r="AA50" s="59">
        <v>2</v>
      </c>
      <c r="AB50" s="60"/>
      <c r="AC50" s="60"/>
      <c r="AD50" s="60"/>
      <c r="AE50" s="60"/>
      <c r="AF50" s="60"/>
      <c r="AG50" s="64"/>
      <c r="AH50" s="64"/>
      <c r="AI50" s="64"/>
      <c r="AJ50" s="64"/>
      <c r="AK50" s="64"/>
      <c r="AL50" s="33">
        <f t="shared" si="12"/>
        <v>150</v>
      </c>
      <c r="AM50" s="33">
        <f t="shared" si="13"/>
        <v>150</v>
      </c>
      <c r="AN50" s="33">
        <f t="shared" si="11"/>
        <v>5</v>
      </c>
    </row>
    <row r="51" spans="1:40" ht="80.25" customHeight="1" x14ac:dyDescent="0.25">
      <c r="A51" s="73">
        <v>34</v>
      </c>
      <c r="B51" s="11" t="s">
        <v>83</v>
      </c>
      <c r="C51" s="31"/>
      <c r="D51" s="94" t="s">
        <v>163</v>
      </c>
      <c r="E51" s="33"/>
      <c r="F51" s="47" t="s">
        <v>94</v>
      </c>
      <c r="G51" s="48"/>
      <c r="H51" s="36"/>
      <c r="I51" s="36"/>
      <c r="J51" s="36"/>
      <c r="K51" s="36"/>
      <c r="L51" s="36"/>
      <c r="M51" s="38">
        <v>15</v>
      </c>
      <c r="N51" s="38">
        <v>15</v>
      </c>
      <c r="O51" s="38"/>
      <c r="P51" s="38"/>
      <c r="Q51" s="38">
        <v>1</v>
      </c>
      <c r="R51" s="63">
        <v>15</v>
      </c>
      <c r="S51" s="67">
        <v>15</v>
      </c>
      <c r="T51" s="67"/>
      <c r="U51" s="63"/>
      <c r="V51" s="63">
        <v>1</v>
      </c>
      <c r="W51" s="59"/>
      <c r="X51" s="59"/>
      <c r="Y51" s="66"/>
      <c r="Z51" s="59"/>
      <c r="AA51" s="59"/>
      <c r="AB51" s="60"/>
      <c r="AC51" s="60"/>
      <c r="AD51" s="60"/>
      <c r="AE51" s="60"/>
      <c r="AF51" s="60"/>
      <c r="AG51" s="64"/>
      <c r="AH51" s="64"/>
      <c r="AI51" s="64"/>
      <c r="AJ51" s="64"/>
      <c r="AK51" s="64"/>
      <c r="AL51" s="33">
        <f t="shared" si="12"/>
        <v>30</v>
      </c>
      <c r="AM51" s="33">
        <f t="shared" si="13"/>
        <v>60</v>
      </c>
      <c r="AN51" s="33">
        <f t="shared" si="11"/>
        <v>2</v>
      </c>
    </row>
    <row r="52" spans="1:40" s="5" customFormat="1" ht="27.75" customHeight="1" x14ac:dyDescent="0.25">
      <c r="A52" s="193" t="s">
        <v>106</v>
      </c>
      <c r="B52" s="194"/>
      <c r="C52" s="33"/>
      <c r="D52" s="33"/>
      <c r="E52" s="33"/>
      <c r="F52" s="33"/>
      <c r="G52" s="33"/>
      <c r="H52" s="71">
        <f>SUM(H38:H51)</f>
        <v>35</v>
      </c>
      <c r="I52" s="71">
        <f t="shared" ref="I52:AN52" si="14">SUM(I38:I51)</f>
        <v>25</v>
      </c>
      <c r="J52" s="71">
        <f t="shared" si="14"/>
        <v>85</v>
      </c>
      <c r="K52" s="71">
        <f t="shared" si="14"/>
        <v>20</v>
      </c>
      <c r="L52" s="71">
        <f t="shared" si="14"/>
        <v>6</v>
      </c>
      <c r="M52" s="71">
        <f t="shared" si="14"/>
        <v>80</v>
      </c>
      <c r="N52" s="71">
        <f t="shared" si="14"/>
        <v>45</v>
      </c>
      <c r="O52" s="71">
        <f t="shared" si="14"/>
        <v>125</v>
      </c>
      <c r="P52" s="71">
        <f t="shared" si="14"/>
        <v>20</v>
      </c>
      <c r="Q52" s="71">
        <f t="shared" si="14"/>
        <v>9</v>
      </c>
      <c r="R52" s="71">
        <f t="shared" si="14"/>
        <v>80</v>
      </c>
      <c r="S52" s="71">
        <f t="shared" si="14"/>
        <v>40</v>
      </c>
      <c r="T52" s="71">
        <f t="shared" si="14"/>
        <v>135</v>
      </c>
      <c r="U52" s="71">
        <f t="shared" si="14"/>
        <v>15</v>
      </c>
      <c r="V52" s="71">
        <f t="shared" si="14"/>
        <v>9</v>
      </c>
      <c r="W52" s="71">
        <f t="shared" si="14"/>
        <v>75</v>
      </c>
      <c r="X52" s="71">
        <f t="shared" si="14"/>
        <v>40</v>
      </c>
      <c r="Y52" s="71">
        <f t="shared" si="14"/>
        <v>195</v>
      </c>
      <c r="Z52" s="71">
        <f t="shared" si="14"/>
        <v>20</v>
      </c>
      <c r="AA52" s="71">
        <f t="shared" si="14"/>
        <v>11</v>
      </c>
      <c r="AB52" s="71">
        <f t="shared" si="14"/>
        <v>130</v>
      </c>
      <c r="AC52" s="71">
        <f t="shared" si="14"/>
        <v>50</v>
      </c>
      <c r="AD52" s="71">
        <f t="shared" si="14"/>
        <v>195</v>
      </c>
      <c r="AE52" s="71">
        <f t="shared" si="14"/>
        <v>15</v>
      </c>
      <c r="AF52" s="71">
        <f t="shared" si="14"/>
        <v>13</v>
      </c>
      <c r="AG52" s="71">
        <f t="shared" si="14"/>
        <v>85</v>
      </c>
      <c r="AH52" s="71">
        <f t="shared" si="14"/>
        <v>40</v>
      </c>
      <c r="AI52" s="71">
        <f t="shared" si="14"/>
        <v>155</v>
      </c>
      <c r="AJ52" s="71">
        <f t="shared" si="14"/>
        <v>80</v>
      </c>
      <c r="AK52" s="71">
        <f t="shared" si="14"/>
        <v>12</v>
      </c>
      <c r="AL52" s="71">
        <f t="shared" si="14"/>
        <v>1375</v>
      </c>
      <c r="AM52" s="71">
        <f t="shared" si="14"/>
        <v>1785</v>
      </c>
      <c r="AN52" s="71">
        <f t="shared" si="14"/>
        <v>60</v>
      </c>
    </row>
    <row r="53" spans="1:40" ht="18" customHeight="1" x14ac:dyDescent="0.25">
      <c r="A53" s="220" t="s">
        <v>26</v>
      </c>
      <c r="B53" s="255"/>
      <c r="C53" s="255"/>
      <c r="D53" s="255"/>
      <c r="E53" s="255"/>
      <c r="F53" s="255"/>
      <c r="G53" s="255"/>
      <c r="H53" s="255"/>
      <c r="I53" s="255"/>
      <c r="J53" s="255"/>
      <c r="K53" s="255"/>
      <c r="L53" s="255"/>
      <c r="M53" s="255"/>
      <c r="N53" s="255"/>
      <c r="O53" s="255"/>
      <c r="P53" s="255"/>
      <c r="Q53" s="255"/>
      <c r="R53" s="255"/>
      <c r="S53" s="255"/>
      <c r="T53" s="255"/>
      <c r="U53" s="255"/>
      <c r="V53" s="255"/>
      <c r="W53" s="255"/>
      <c r="X53" s="255"/>
      <c r="Y53" s="255"/>
      <c r="Z53" s="255"/>
      <c r="AA53" s="255"/>
      <c r="AB53" s="255"/>
      <c r="AC53" s="255"/>
      <c r="AD53" s="255"/>
      <c r="AE53" s="255"/>
      <c r="AF53" s="255"/>
      <c r="AG53" s="255"/>
      <c r="AH53" s="255"/>
      <c r="AI53" s="255"/>
      <c r="AJ53" s="255"/>
      <c r="AK53" s="255"/>
      <c r="AL53" s="255"/>
      <c r="AM53" s="255"/>
      <c r="AN53" s="255"/>
    </row>
    <row r="54" spans="1:40" ht="33.75" customHeight="1" x14ac:dyDescent="0.25">
      <c r="A54" s="73">
        <v>35</v>
      </c>
      <c r="B54" s="11" t="s">
        <v>81</v>
      </c>
      <c r="C54" s="31"/>
      <c r="D54" s="94" t="s">
        <v>164</v>
      </c>
      <c r="E54" s="33"/>
      <c r="F54" s="31">
        <v>3</v>
      </c>
      <c r="G54" s="31"/>
      <c r="H54" s="36"/>
      <c r="I54" s="36"/>
      <c r="J54" s="36"/>
      <c r="K54" s="36"/>
      <c r="L54" s="36"/>
      <c r="M54" s="38"/>
      <c r="N54" s="38"/>
      <c r="O54" s="38"/>
      <c r="P54" s="38"/>
      <c r="Q54" s="38"/>
      <c r="R54" s="63">
        <v>30</v>
      </c>
      <c r="S54" s="63"/>
      <c r="T54" s="63"/>
      <c r="U54" s="63"/>
      <c r="V54" s="63">
        <v>1</v>
      </c>
      <c r="W54" s="59"/>
      <c r="X54" s="59"/>
      <c r="Y54" s="59"/>
      <c r="Z54" s="59"/>
      <c r="AA54" s="59"/>
      <c r="AB54" s="60"/>
      <c r="AC54" s="60"/>
      <c r="AD54" s="60"/>
      <c r="AE54" s="60"/>
      <c r="AF54" s="60"/>
      <c r="AG54" s="64"/>
      <c r="AH54" s="64"/>
      <c r="AI54" s="64"/>
      <c r="AJ54" s="64"/>
      <c r="AK54" s="64"/>
      <c r="AL54" s="33">
        <f>SUM(H54,J54,M54,O54,R54,T54,W54,Y54,AB54,AD54,AG54,AI54)</f>
        <v>30</v>
      </c>
      <c r="AM54" s="33">
        <f>SUM(H54:K54,M54:P54,R54:U54,W54:Z54,AB54:AE54,AG54:AJ54)</f>
        <v>30</v>
      </c>
      <c r="AN54" s="33">
        <f>SUM(L54,Q54,V54,AA54,AF54,AK54)</f>
        <v>1</v>
      </c>
    </row>
    <row r="55" spans="1:40" ht="33.75" customHeight="1" x14ac:dyDescent="0.25">
      <c r="A55" s="73">
        <v>36</v>
      </c>
      <c r="B55" s="11" t="s">
        <v>82</v>
      </c>
      <c r="C55" s="31"/>
      <c r="D55" s="94" t="s">
        <v>165</v>
      </c>
      <c r="E55" s="33"/>
      <c r="F55" s="48" t="s">
        <v>96</v>
      </c>
      <c r="G55" s="31"/>
      <c r="H55" s="36"/>
      <c r="I55" s="36"/>
      <c r="J55" s="36"/>
      <c r="K55" s="36"/>
      <c r="L55" s="36"/>
      <c r="M55" s="38"/>
      <c r="N55" s="38"/>
      <c r="O55" s="38"/>
      <c r="P55" s="38"/>
      <c r="Q55" s="38"/>
      <c r="R55" s="63"/>
      <c r="S55" s="63"/>
      <c r="T55" s="63">
        <v>30</v>
      </c>
      <c r="U55" s="63">
        <v>30</v>
      </c>
      <c r="V55" s="63">
        <v>2</v>
      </c>
      <c r="W55" s="59"/>
      <c r="X55" s="59"/>
      <c r="Y55" s="59">
        <v>30</v>
      </c>
      <c r="Z55" s="59">
        <v>30</v>
      </c>
      <c r="AA55" s="59">
        <v>2</v>
      </c>
      <c r="AB55" s="60"/>
      <c r="AC55" s="60"/>
      <c r="AD55" s="60">
        <v>30</v>
      </c>
      <c r="AE55" s="60">
        <v>30</v>
      </c>
      <c r="AF55" s="60">
        <v>2</v>
      </c>
      <c r="AG55" s="64"/>
      <c r="AH55" s="64"/>
      <c r="AI55" s="64">
        <v>30</v>
      </c>
      <c r="AJ55" s="64">
        <v>30</v>
      </c>
      <c r="AK55" s="64">
        <v>2</v>
      </c>
      <c r="AL55" s="33">
        <f>SUM(H55,J55,M55,O55,R55,T55,W55,Y55,AB55,AD55,AG55,AI55)</f>
        <v>120</v>
      </c>
      <c r="AM55" s="33">
        <f>SUM(H55:K55,M55:P55,R55:U55,W55:Z55,AB55:AE55,AG55:AJ55)</f>
        <v>240</v>
      </c>
      <c r="AN55" s="33">
        <f>SUM(L55,Q55,V55,AA55,AF55,AK55)</f>
        <v>8</v>
      </c>
    </row>
    <row r="56" spans="1:40" ht="27.75" customHeight="1" x14ac:dyDescent="0.25">
      <c r="A56" s="152"/>
      <c r="B56" s="153" t="s">
        <v>227</v>
      </c>
      <c r="C56" s="154"/>
      <c r="D56" s="15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4"/>
      <c r="AI56" s="154"/>
      <c r="AJ56" s="154"/>
      <c r="AK56" s="154"/>
      <c r="AL56" s="154"/>
      <c r="AM56" s="154"/>
      <c r="AN56" s="155"/>
    </row>
    <row r="57" spans="1:40" s="26" customFormat="1" ht="33.75" customHeight="1" x14ac:dyDescent="0.25">
      <c r="A57" s="62">
        <v>37</v>
      </c>
      <c r="B57" s="11" t="s">
        <v>78</v>
      </c>
      <c r="C57" s="31"/>
      <c r="D57" s="94" t="s">
        <v>167</v>
      </c>
      <c r="E57" s="33"/>
      <c r="F57" s="48" t="s">
        <v>96</v>
      </c>
      <c r="G57" s="31"/>
      <c r="H57" s="36"/>
      <c r="I57" s="36"/>
      <c r="J57" s="36"/>
      <c r="K57" s="36"/>
      <c r="L57" s="36"/>
      <c r="M57" s="38"/>
      <c r="N57" s="38"/>
      <c r="O57" s="38"/>
      <c r="P57" s="38"/>
      <c r="Q57" s="38"/>
      <c r="R57" s="63"/>
      <c r="S57" s="63"/>
      <c r="T57" s="63">
        <v>180</v>
      </c>
      <c r="U57" s="63"/>
      <c r="V57" s="63">
        <v>6</v>
      </c>
      <c r="W57" s="59"/>
      <c r="X57" s="59"/>
      <c r="Y57" s="59">
        <v>180</v>
      </c>
      <c r="Z57" s="59"/>
      <c r="AA57" s="59">
        <v>6</v>
      </c>
      <c r="AB57" s="60"/>
      <c r="AC57" s="60"/>
      <c r="AD57" s="60">
        <v>180</v>
      </c>
      <c r="AE57" s="60"/>
      <c r="AF57" s="60">
        <v>6</v>
      </c>
      <c r="AG57" s="64"/>
      <c r="AH57" s="64"/>
      <c r="AI57" s="64">
        <v>180</v>
      </c>
      <c r="AJ57" s="64"/>
      <c r="AK57" s="64">
        <v>6</v>
      </c>
      <c r="AL57" s="33">
        <f>SUM(H57:J57,M57:O57,R57:T57,W57:Y57,AB57:AD57,AG57:AI57)</f>
        <v>720</v>
      </c>
      <c r="AM57" s="33">
        <f>SUM(H57:K57,M57:P57,R57:U57,W57:Z57,AB57:AE57,AG57:AJ57)</f>
        <v>720</v>
      </c>
      <c r="AN57" s="33">
        <f>SUM(L57,Q57,V57,AA57,AF57,AK57)</f>
        <v>24</v>
      </c>
    </row>
    <row r="58" spans="1:40" ht="25.5" customHeight="1" x14ac:dyDescent="0.25">
      <c r="A58" s="193" t="s">
        <v>106</v>
      </c>
      <c r="B58" s="194"/>
      <c r="C58" s="33"/>
      <c r="D58" s="33"/>
      <c r="E58" s="33"/>
      <c r="F58" s="33"/>
      <c r="G58" s="33"/>
      <c r="H58" s="71">
        <f t="shared" ref="H58:AM58" si="15">SUM(H54:H57)</f>
        <v>0</v>
      </c>
      <c r="I58" s="71">
        <f t="shared" si="15"/>
        <v>0</v>
      </c>
      <c r="J58" s="71">
        <f t="shared" si="15"/>
        <v>0</v>
      </c>
      <c r="K58" s="71">
        <f t="shared" si="15"/>
        <v>0</v>
      </c>
      <c r="L58" s="71">
        <f t="shared" si="15"/>
        <v>0</v>
      </c>
      <c r="M58" s="71">
        <f t="shared" si="15"/>
        <v>0</v>
      </c>
      <c r="N58" s="71">
        <f t="shared" si="15"/>
        <v>0</v>
      </c>
      <c r="O58" s="71">
        <f t="shared" si="15"/>
        <v>0</v>
      </c>
      <c r="P58" s="71">
        <f t="shared" si="15"/>
        <v>0</v>
      </c>
      <c r="Q58" s="71">
        <f t="shared" si="15"/>
        <v>0</v>
      </c>
      <c r="R58" s="71">
        <f t="shared" si="15"/>
        <v>30</v>
      </c>
      <c r="S58" s="71">
        <f t="shared" si="15"/>
        <v>0</v>
      </c>
      <c r="T58" s="71">
        <f t="shared" si="15"/>
        <v>210</v>
      </c>
      <c r="U58" s="71">
        <f t="shared" si="15"/>
        <v>30</v>
      </c>
      <c r="V58" s="71">
        <f t="shared" si="15"/>
        <v>9</v>
      </c>
      <c r="W58" s="71">
        <f t="shared" si="15"/>
        <v>0</v>
      </c>
      <c r="X58" s="71">
        <f t="shared" si="15"/>
        <v>0</v>
      </c>
      <c r="Y58" s="71">
        <f t="shared" si="15"/>
        <v>210</v>
      </c>
      <c r="Z58" s="71">
        <f t="shared" si="15"/>
        <v>30</v>
      </c>
      <c r="AA58" s="71">
        <f t="shared" si="15"/>
        <v>8</v>
      </c>
      <c r="AB58" s="71">
        <f t="shared" si="15"/>
        <v>0</v>
      </c>
      <c r="AC58" s="71">
        <f t="shared" si="15"/>
        <v>0</v>
      </c>
      <c r="AD58" s="71">
        <f t="shared" si="15"/>
        <v>210</v>
      </c>
      <c r="AE58" s="71">
        <f t="shared" si="15"/>
        <v>30</v>
      </c>
      <c r="AF58" s="71">
        <f t="shared" si="15"/>
        <v>8</v>
      </c>
      <c r="AG58" s="71">
        <f t="shared" si="15"/>
        <v>0</v>
      </c>
      <c r="AH58" s="71">
        <f t="shared" si="15"/>
        <v>0</v>
      </c>
      <c r="AI58" s="71">
        <f t="shared" si="15"/>
        <v>210</v>
      </c>
      <c r="AJ58" s="71">
        <f t="shared" si="15"/>
        <v>30</v>
      </c>
      <c r="AK58" s="71">
        <f t="shared" si="15"/>
        <v>8</v>
      </c>
      <c r="AL58" s="71">
        <f t="shared" si="15"/>
        <v>870</v>
      </c>
      <c r="AM58" s="71">
        <f t="shared" si="15"/>
        <v>990</v>
      </c>
      <c r="AN58" s="71">
        <f>+SUM(AN54:AN57)</f>
        <v>33</v>
      </c>
    </row>
    <row r="59" spans="1:40" ht="21.75" customHeight="1" x14ac:dyDescent="0.25">
      <c r="A59" s="191" t="s">
        <v>79</v>
      </c>
      <c r="B59" s="212"/>
      <c r="C59" s="212"/>
      <c r="D59" s="212"/>
      <c r="E59" s="212"/>
      <c r="F59" s="212"/>
      <c r="G59" s="212"/>
      <c r="H59" s="212"/>
      <c r="I59" s="212"/>
      <c r="J59" s="212"/>
      <c r="K59" s="212"/>
      <c r="L59" s="212"/>
      <c r="M59" s="212"/>
      <c r="N59" s="212"/>
      <c r="O59" s="212"/>
      <c r="P59" s="212"/>
      <c r="Q59" s="212"/>
      <c r="R59" s="212"/>
      <c r="S59" s="212"/>
      <c r="T59" s="212"/>
      <c r="U59" s="212"/>
      <c r="V59" s="212"/>
      <c r="W59" s="212"/>
      <c r="X59" s="212"/>
      <c r="Y59" s="212"/>
      <c r="Z59" s="212"/>
      <c r="AA59" s="212"/>
      <c r="AB59" s="212"/>
      <c r="AC59" s="212"/>
      <c r="AD59" s="212"/>
      <c r="AE59" s="212"/>
      <c r="AF59" s="212"/>
      <c r="AG59" s="212"/>
      <c r="AH59" s="212"/>
      <c r="AI59" s="212"/>
      <c r="AJ59" s="212"/>
      <c r="AK59" s="212"/>
      <c r="AL59" s="212"/>
      <c r="AM59" s="212"/>
      <c r="AN59" s="212"/>
    </row>
    <row r="60" spans="1:40" s="26" customFormat="1" ht="72" customHeight="1" x14ac:dyDescent="0.25">
      <c r="A60" s="62">
        <v>39</v>
      </c>
      <c r="B60" s="11" t="s">
        <v>76</v>
      </c>
      <c r="C60" s="31"/>
      <c r="D60" s="31" t="s">
        <v>169</v>
      </c>
      <c r="E60" s="33"/>
      <c r="F60" s="48" t="s">
        <v>128</v>
      </c>
      <c r="G60" s="31"/>
      <c r="H60" s="36"/>
      <c r="I60" s="36"/>
      <c r="J60" s="36"/>
      <c r="K60" s="36"/>
      <c r="L60" s="36"/>
      <c r="M60" s="38"/>
      <c r="N60" s="38"/>
      <c r="O60" s="38"/>
      <c r="P60" s="38"/>
      <c r="Q60" s="38"/>
      <c r="R60" s="63"/>
      <c r="S60" s="63"/>
      <c r="T60" s="63"/>
      <c r="U60" s="63"/>
      <c r="V60" s="63"/>
      <c r="W60" s="59"/>
      <c r="X60" s="59"/>
      <c r="Y60" s="59"/>
      <c r="Z60" s="59"/>
      <c r="AA60" s="59"/>
      <c r="AB60" s="60"/>
      <c r="AC60" s="60"/>
      <c r="AD60" s="68"/>
      <c r="AE60" s="60"/>
      <c r="AF60" s="60"/>
      <c r="AG60" s="64"/>
      <c r="AH60" s="64"/>
      <c r="AI60" s="69">
        <v>25</v>
      </c>
      <c r="AJ60" s="69">
        <v>25</v>
      </c>
      <c r="AK60" s="69">
        <v>2</v>
      </c>
      <c r="AL60" s="33">
        <f t="shared" ref="AL60:AL65" si="16">SUM(H60:J60,M60:O60,R60:T60,W60:Y60,AB60:AD60,AG60:AI60)</f>
        <v>25</v>
      </c>
      <c r="AM60" s="33">
        <f t="shared" ref="AM60:AM65" si="17">SUM(H60:K60,M60:P60,R60:U60,W60:Z60,AB60:AE60,AG60:AJ60)</f>
        <v>50</v>
      </c>
      <c r="AN60" s="33">
        <f t="shared" ref="AN60:AN65" si="18">SUM(L60,Q60,V60,AA60,AF60,AK60)</f>
        <v>2</v>
      </c>
    </row>
    <row r="61" spans="1:40" s="26" customFormat="1" ht="85.5" customHeight="1" x14ac:dyDescent="0.25">
      <c r="A61" s="62">
        <v>40</v>
      </c>
      <c r="B61" s="11" t="s">
        <v>84</v>
      </c>
      <c r="C61" s="31"/>
      <c r="D61" s="31" t="s">
        <v>170</v>
      </c>
      <c r="E61" s="33"/>
      <c r="F61" s="48" t="s">
        <v>105</v>
      </c>
      <c r="G61" s="31"/>
      <c r="H61" s="36"/>
      <c r="I61" s="36"/>
      <c r="J61" s="36"/>
      <c r="K61" s="36"/>
      <c r="L61" s="36"/>
      <c r="M61" s="38"/>
      <c r="N61" s="38"/>
      <c r="O61" s="38"/>
      <c r="P61" s="38"/>
      <c r="Q61" s="38"/>
      <c r="R61" s="63"/>
      <c r="S61" s="63"/>
      <c r="T61" s="63"/>
      <c r="U61" s="63"/>
      <c r="V61" s="63"/>
      <c r="W61" s="59"/>
      <c r="X61" s="59"/>
      <c r="Y61" s="59"/>
      <c r="Z61" s="59"/>
      <c r="AA61" s="59"/>
      <c r="AB61" s="60"/>
      <c r="AC61" s="60"/>
      <c r="AD61" s="68">
        <v>15</v>
      </c>
      <c r="AE61" s="60">
        <v>10</v>
      </c>
      <c r="AF61" s="60">
        <v>1</v>
      </c>
      <c r="AG61" s="64"/>
      <c r="AH61" s="64"/>
      <c r="AI61" s="69">
        <v>15</v>
      </c>
      <c r="AJ61" s="69">
        <v>10</v>
      </c>
      <c r="AK61" s="69">
        <v>1</v>
      </c>
      <c r="AL61" s="33">
        <f t="shared" si="16"/>
        <v>30</v>
      </c>
      <c r="AM61" s="33">
        <f t="shared" si="17"/>
        <v>50</v>
      </c>
      <c r="AN61" s="33">
        <f t="shared" si="18"/>
        <v>2</v>
      </c>
    </row>
    <row r="62" spans="1:40" s="26" customFormat="1" ht="89.25" customHeight="1" x14ac:dyDescent="0.25">
      <c r="A62" s="62">
        <v>41</v>
      </c>
      <c r="B62" s="11" t="s">
        <v>85</v>
      </c>
      <c r="C62" s="31"/>
      <c r="D62" s="31" t="s">
        <v>171</v>
      </c>
      <c r="E62" s="33"/>
      <c r="F62" s="48" t="s">
        <v>96</v>
      </c>
      <c r="G62" s="31"/>
      <c r="H62" s="36"/>
      <c r="I62" s="36"/>
      <c r="J62" s="36"/>
      <c r="K62" s="36"/>
      <c r="L62" s="36"/>
      <c r="M62" s="38"/>
      <c r="N62" s="38"/>
      <c r="O62" s="38"/>
      <c r="P62" s="38"/>
      <c r="Q62" s="38"/>
      <c r="R62" s="63"/>
      <c r="S62" s="63"/>
      <c r="T62" s="67">
        <v>10</v>
      </c>
      <c r="U62" s="63">
        <v>10</v>
      </c>
      <c r="V62" s="63">
        <v>2</v>
      </c>
      <c r="W62" s="59"/>
      <c r="X62" s="59"/>
      <c r="Y62" s="66">
        <v>25</v>
      </c>
      <c r="Z62" s="59">
        <v>25</v>
      </c>
      <c r="AA62" s="59">
        <v>2</v>
      </c>
      <c r="AB62" s="60"/>
      <c r="AC62" s="60"/>
      <c r="AD62" s="68">
        <v>25</v>
      </c>
      <c r="AE62" s="60">
        <v>25</v>
      </c>
      <c r="AF62" s="60">
        <v>2</v>
      </c>
      <c r="AG62" s="64"/>
      <c r="AH62" s="64"/>
      <c r="AI62" s="69">
        <v>25</v>
      </c>
      <c r="AJ62" s="69">
        <v>25</v>
      </c>
      <c r="AK62" s="69">
        <v>2</v>
      </c>
      <c r="AL62" s="33">
        <f t="shared" si="16"/>
        <v>85</v>
      </c>
      <c r="AM62" s="33">
        <f t="shared" si="17"/>
        <v>170</v>
      </c>
      <c r="AN62" s="33">
        <f t="shared" si="18"/>
        <v>8</v>
      </c>
    </row>
    <row r="63" spans="1:40" s="26" customFormat="1" ht="51" customHeight="1" x14ac:dyDescent="0.25">
      <c r="A63" s="62">
        <v>42</v>
      </c>
      <c r="B63" s="11" t="s">
        <v>55</v>
      </c>
      <c r="C63" s="31"/>
      <c r="D63" s="31" t="s">
        <v>172</v>
      </c>
      <c r="E63" s="33"/>
      <c r="F63" s="48" t="s">
        <v>96</v>
      </c>
      <c r="G63" s="31"/>
      <c r="H63" s="36"/>
      <c r="I63" s="36"/>
      <c r="J63" s="36"/>
      <c r="K63" s="36"/>
      <c r="L63" s="36"/>
      <c r="M63" s="38"/>
      <c r="N63" s="38"/>
      <c r="O63" s="38"/>
      <c r="P63" s="38"/>
      <c r="Q63" s="38"/>
      <c r="R63" s="63"/>
      <c r="S63" s="63"/>
      <c r="T63" s="67">
        <v>25</v>
      </c>
      <c r="U63" s="63">
        <v>25</v>
      </c>
      <c r="V63" s="63">
        <v>2</v>
      </c>
      <c r="W63" s="59"/>
      <c r="X63" s="59"/>
      <c r="Y63" s="66">
        <v>25</v>
      </c>
      <c r="Z63" s="59">
        <v>25</v>
      </c>
      <c r="AA63" s="59">
        <v>2</v>
      </c>
      <c r="AB63" s="60"/>
      <c r="AC63" s="60"/>
      <c r="AD63" s="68">
        <v>25</v>
      </c>
      <c r="AE63" s="60">
        <v>25</v>
      </c>
      <c r="AF63" s="60">
        <v>2</v>
      </c>
      <c r="AG63" s="64"/>
      <c r="AH63" s="64"/>
      <c r="AI63" s="69">
        <v>25</v>
      </c>
      <c r="AJ63" s="69">
        <v>25</v>
      </c>
      <c r="AK63" s="69">
        <v>2</v>
      </c>
      <c r="AL63" s="33">
        <f t="shared" si="16"/>
        <v>100</v>
      </c>
      <c r="AM63" s="33">
        <f t="shared" si="17"/>
        <v>200</v>
      </c>
      <c r="AN63" s="33">
        <f t="shared" si="18"/>
        <v>8</v>
      </c>
    </row>
    <row r="64" spans="1:40" ht="94.5" customHeight="1" x14ac:dyDescent="0.25">
      <c r="A64" s="62">
        <v>43</v>
      </c>
      <c r="B64" s="11" t="s">
        <v>201</v>
      </c>
      <c r="C64" s="31"/>
      <c r="D64" s="31" t="s">
        <v>173</v>
      </c>
      <c r="E64" s="33"/>
      <c r="F64" s="48" t="s">
        <v>128</v>
      </c>
      <c r="G64" s="31"/>
      <c r="H64" s="36"/>
      <c r="I64" s="36"/>
      <c r="J64" s="36"/>
      <c r="K64" s="36"/>
      <c r="L64" s="36"/>
      <c r="M64" s="38"/>
      <c r="N64" s="38"/>
      <c r="O64" s="38"/>
      <c r="P64" s="38"/>
      <c r="Q64" s="38"/>
      <c r="R64" s="63"/>
      <c r="S64" s="63"/>
      <c r="T64" s="67"/>
      <c r="U64" s="63"/>
      <c r="V64" s="63"/>
      <c r="W64" s="59"/>
      <c r="X64" s="59"/>
      <c r="Y64" s="59"/>
      <c r="Z64" s="59"/>
      <c r="AA64" s="59"/>
      <c r="AB64" s="60"/>
      <c r="AC64" s="60"/>
      <c r="AD64" s="68"/>
      <c r="AE64" s="60"/>
      <c r="AF64" s="60"/>
      <c r="AG64" s="64"/>
      <c r="AH64" s="64"/>
      <c r="AI64" s="69">
        <v>25</v>
      </c>
      <c r="AJ64" s="69">
        <v>25</v>
      </c>
      <c r="AK64" s="69">
        <v>2</v>
      </c>
      <c r="AL64" s="33">
        <f t="shared" si="16"/>
        <v>25</v>
      </c>
      <c r="AM64" s="33">
        <f t="shared" si="17"/>
        <v>50</v>
      </c>
      <c r="AN64" s="33">
        <f t="shared" si="18"/>
        <v>2</v>
      </c>
    </row>
    <row r="65" spans="1:40" s="26" customFormat="1" ht="50.25" customHeight="1" x14ac:dyDescent="0.25">
      <c r="A65" s="62">
        <v>44</v>
      </c>
      <c r="B65" s="11" t="s">
        <v>224</v>
      </c>
      <c r="C65" s="31"/>
      <c r="D65" s="31" t="s">
        <v>174</v>
      </c>
      <c r="E65" s="33"/>
      <c r="F65" s="48" t="s">
        <v>100</v>
      </c>
      <c r="G65" s="31"/>
      <c r="H65" s="36"/>
      <c r="I65" s="36"/>
      <c r="J65" s="36"/>
      <c r="K65" s="36"/>
      <c r="L65" s="36"/>
      <c r="M65" s="38"/>
      <c r="N65" s="38"/>
      <c r="O65" s="38"/>
      <c r="P65" s="38"/>
      <c r="Q65" s="38"/>
      <c r="R65" s="63"/>
      <c r="S65" s="63"/>
      <c r="T65" s="63">
        <v>40</v>
      </c>
      <c r="U65" s="63">
        <v>10</v>
      </c>
      <c r="V65" s="63">
        <v>2</v>
      </c>
      <c r="W65" s="59"/>
      <c r="X65" s="59"/>
      <c r="Y65" s="59">
        <v>40</v>
      </c>
      <c r="Z65" s="59">
        <v>10</v>
      </c>
      <c r="AA65" s="59">
        <v>2</v>
      </c>
      <c r="AB65" s="60"/>
      <c r="AC65" s="60"/>
      <c r="AD65" s="60"/>
      <c r="AE65" s="60"/>
      <c r="AF65" s="60"/>
      <c r="AG65" s="64"/>
      <c r="AH65" s="64"/>
      <c r="AI65" s="64"/>
      <c r="AJ65" s="64"/>
      <c r="AK65" s="64"/>
      <c r="AL65" s="33">
        <f t="shared" si="16"/>
        <v>80</v>
      </c>
      <c r="AM65" s="33">
        <f t="shared" si="17"/>
        <v>100</v>
      </c>
      <c r="AN65" s="33">
        <f t="shared" si="18"/>
        <v>4</v>
      </c>
    </row>
    <row r="66" spans="1:40" s="5" customFormat="1" hidden="1" x14ac:dyDescent="0.25">
      <c r="A66" s="204" t="s">
        <v>16</v>
      </c>
      <c r="B66" s="205"/>
      <c r="C66" s="205"/>
      <c r="D66" s="205"/>
      <c r="E66" s="205"/>
      <c r="F66" s="205"/>
      <c r="G66" s="205"/>
      <c r="H66" s="205"/>
      <c r="I66" s="205"/>
      <c r="J66" s="205"/>
      <c r="K66" s="205"/>
      <c r="L66" s="205"/>
      <c r="M66" s="205"/>
      <c r="N66" s="205"/>
      <c r="O66" s="205"/>
      <c r="P66" s="205"/>
      <c r="Q66" s="205"/>
      <c r="R66" s="205"/>
      <c r="S66" s="205"/>
      <c r="T66" s="205"/>
      <c r="U66" s="205"/>
      <c r="V66" s="205"/>
      <c r="W66" s="205"/>
      <c r="X66" s="205"/>
      <c r="Y66" s="205"/>
      <c r="Z66" s="205"/>
      <c r="AA66" s="205"/>
      <c r="AB66" s="205"/>
      <c r="AC66" s="205"/>
      <c r="AD66" s="205"/>
      <c r="AE66" s="205"/>
      <c r="AF66" s="205"/>
      <c r="AG66" s="205"/>
      <c r="AH66" s="205"/>
      <c r="AI66" s="205"/>
      <c r="AJ66" s="205"/>
      <c r="AK66" s="205"/>
      <c r="AL66" s="205"/>
      <c r="AM66" s="205"/>
      <c r="AN66" s="205"/>
    </row>
    <row r="67" spans="1:40" hidden="1" x14ac:dyDescent="0.25">
      <c r="A67" s="74" t="s">
        <v>11</v>
      </c>
      <c r="B67" s="11"/>
      <c r="C67" s="31"/>
      <c r="D67" s="31"/>
      <c r="E67" s="33"/>
      <c r="F67" s="31"/>
      <c r="G67" s="31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60"/>
      <c r="AC67" s="60"/>
      <c r="AD67" s="60"/>
      <c r="AE67" s="60"/>
      <c r="AF67" s="60"/>
      <c r="AG67" s="64"/>
      <c r="AH67" s="64"/>
      <c r="AI67" s="64"/>
      <c r="AJ67" s="64"/>
      <c r="AK67" s="64"/>
      <c r="AL67" s="31" t="e">
        <f>H67+J67+K67+#REF!+M67+O67+#REF!+P67+R67+T67+U67+#REF!+W67+Y67+Z67+#REF!+AB67+AD67+AE67+#REF!+AG67+AI67+AJ67+#REF!</f>
        <v>#REF!</v>
      </c>
      <c r="AM67" s="31"/>
      <c r="AN67" s="31">
        <f t="shared" ref="AN67:AN72" si="19">L67+Q67+V67+AA67+AF67+AK67</f>
        <v>0</v>
      </c>
    </row>
    <row r="68" spans="1:40" hidden="1" x14ac:dyDescent="0.25">
      <c r="A68" s="74" t="s">
        <v>12</v>
      </c>
      <c r="B68" s="11"/>
      <c r="C68" s="31"/>
      <c r="D68" s="31"/>
      <c r="E68" s="33"/>
      <c r="F68" s="31"/>
      <c r="G68" s="31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60"/>
      <c r="AC68" s="60"/>
      <c r="AD68" s="60"/>
      <c r="AE68" s="60"/>
      <c r="AF68" s="60"/>
      <c r="AG68" s="64"/>
      <c r="AH68" s="64"/>
      <c r="AI68" s="64"/>
      <c r="AJ68" s="64"/>
      <c r="AK68" s="64"/>
      <c r="AL68" s="31" t="e">
        <f>H68+J68+K68+#REF!+M68+O68+#REF!+P68+R68+T68+U68+#REF!+W68+Y68+Z68+#REF!+AB68+AD68+AE68+#REF!+AG68+AI68+AJ68+#REF!</f>
        <v>#REF!</v>
      </c>
      <c r="AM68" s="31"/>
      <c r="AN68" s="31">
        <f t="shared" si="19"/>
        <v>0</v>
      </c>
    </row>
    <row r="69" spans="1:40" ht="16.5" hidden="1" customHeight="1" x14ac:dyDescent="0.25">
      <c r="A69" s="74" t="s">
        <v>13</v>
      </c>
      <c r="B69" s="11"/>
      <c r="C69" s="31"/>
      <c r="D69" s="31"/>
      <c r="E69" s="33"/>
      <c r="F69" s="31"/>
      <c r="G69" s="31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60"/>
      <c r="AC69" s="60"/>
      <c r="AD69" s="60"/>
      <c r="AE69" s="60"/>
      <c r="AF69" s="60"/>
      <c r="AG69" s="64"/>
      <c r="AH69" s="64"/>
      <c r="AI69" s="64"/>
      <c r="AJ69" s="64"/>
      <c r="AK69" s="64"/>
      <c r="AL69" s="31" t="e">
        <f>H69+J69+K69+#REF!+M69+O69+#REF!+P69+R69+T69+U69+#REF!+W69+Y69+Z69+#REF!+AB69+AD69+AE69+#REF!+AG69+AI69+AJ69+#REF!</f>
        <v>#REF!</v>
      </c>
      <c r="AM69" s="31"/>
      <c r="AN69" s="31">
        <f t="shared" si="19"/>
        <v>0</v>
      </c>
    </row>
    <row r="70" spans="1:40" ht="17.25" hidden="1" customHeight="1" x14ac:dyDescent="0.25">
      <c r="A70" s="74" t="s">
        <v>14</v>
      </c>
      <c r="B70" s="11"/>
      <c r="C70" s="31"/>
      <c r="D70" s="31"/>
      <c r="E70" s="33"/>
      <c r="F70" s="31"/>
      <c r="G70" s="31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60"/>
      <c r="AC70" s="60"/>
      <c r="AD70" s="60"/>
      <c r="AE70" s="60"/>
      <c r="AF70" s="60"/>
      <c r="AG70" s="64"/>
      <c r="AH70" s="64"/>
      <c r="AI70" s="64"/>
      <c r="AJ70" s="64"/>
      <c r="AK70" s="64"/>
      <c r="AL70" s="31" t="e">
        <f>H70+J70+K70+#REF!+M70+O70+#REF!+P70+R70+T70+U70+#REF!+W70+Y70+Z70+#REF!+AB70+AD70+AE70+#REF!+AG70+AI70+AJ70+#REF!</f>
        <v>#REF!</v>
      </c>
      <c r="AM70" s="31"/>
      <c r="AN70" s="31">
        <f t="shared" si="19"/>
        <v>0</v>
      </c>
    </row>
    <row r="71" spans="1:40" ht="17.25" hidden="1" customHeight="1" x14ac:dyDescent="0.25">
      <c r="A71" s="74"/>
      <c r="B71" s="11"/>
      <c r="C71" s="31"/>
      <c r="D71" s="31"/>
      <c r="E71" s="33"/>
      <c r="F71" s="31"/>
      <c r="G71" s="31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60"/>
      <c r="AC71" s="60"/>
      <c r="AD71" s="60"/>
      <c r="AE71" s="60"/>
      <c r="AF71" s="60"/>
      <c r="AG71" s="64"/>
      <c r="AH71" s="64"/>
      <c r="AI71" s="64"/>
      <c r="AJ71" s="64"/>
      <c r="AK71" s="64"/>
      <c r="AL71" s="31" t="e">
        <f>H71+J71+K71+#REF!+M71+O71+#REF!+P71+R71+T71+U71+#REF!+W71+Y71+Z71+#REF!+AB71+AD71+AE71+#REF!+AG71+AI71+AJ71+#REF!</f>
        <v>#REF!</v>
      </c>
      <c r="AM71" s="31"/>
      <c r="AN71" s="31">
        <f t="shared" si="19"/>
        <v>0</v>
      </c>
    </row>
    <row r="72" spans="1:40" ht="17.25" hidden="1" customHeight="1" x14ac:dyDescent="0.25">
      <c r="A72" s="74"/>
      <c r="B72" s="11"/>
      <c r="C72" s="31"/>
      <c r="D72" s="31"/>
      <c r="E72" s="33"/>
      <c r="F72" s="31"/>
      <c r="G72" s="31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60"/>
      <c r="AC72" s="60"/>
      <c r="AD72" s="60"/>
      <c r="AE72" s="60"/>
      <c r="AF72" s="60"/>
      <c r="AG72" s="64"/>
      <c r="AH72" s="64"/>
      <c r="AI72" s="64"/>
      <c r="AJ72" s="64"/>
      <c r="AK72" s="64"/>
      <c r="AL72" s="31" t="e">
        <f>H72+J72+K72+#REF!+M72+O72+#REF!+P72+R72+T72+U72+#REF!+W72+Y72+Z72+#REF!+AB72+AD72+AE72+#REF!+AG72+AI72+AJ72+#REF!</f>
        <v>#REF!</v>
      </c>
      <c r="AM72" s="31"/>
      <c r="AN72" s="31">
        <f t="shared" si="19"/>
        <v>0</v>
      </c>
    </row>
    <row r="73" spans="1:40" hidden="1" x14ac:dyDescent="0.25">
      <c r="A73" s="193" t="s">
        <v>15</v>
      </c>
      <c r="B73" s="194"/>
      <c r="C73" s="33"/>
      <c r="D73" s="33"/>
      <c r="E73" s="33"/>
      <c r="F73" s="33"/>
      <c r="G73" s="33"/>
      <c r="H73" s="75">
        <f>SUM(H67:H72)</f>
        <v>0</v>
      </c>
      <c r="I73" s="75"/>
      <c r="J73" s="75">
        <f t="shared" ref="J73:AN73" si="20">SUM(J67:J72)</f>
        <v>0</v>
      </c>
      <c r="K73" s="75">
        <f t="shared" si="20"/>
        <v>0</v>
      </c>
      <c r="L73" s="75">
        <f t="shared" si="20"/>
        <v>0</v>
      </c>
      <c r="M73" s="75">
        <f t="shared" si="20"/>
        <v>0</v>
      </c>
      <c r="N73" s="75"/>
      <c r="O73" s="75">
        <f t="shared" si="20"/>
        <v>0</v>
      </c>
      <c r="P73" s="75">
        <f t="shared" si="20"/>
        <v>0</v>
      </c>
      <c r="Q73" s="75">
        <f t="shared" si="20"/>
        <v>0</v>
      </c>
      <c r="R73" s="76">
        <f t="shared" si="20"/>
        <v>0</v>
      </c>
      <c r="S73" s="76"/>
      <c r="T73" s="76">
        <f t="shared" si="20"/>
        <v>0</v>
      </c>
      <c r="U73" s="76">
        <f t="shared" si="20"/>
        <v>0</v>
      </c>
      <c r="V73" s="76">
        <f t="shared" si="20"/>
        <v>0</v>
      </c>
      <c r="W73" s="76">
        <f t="shared" si="20"/>
        <v>0</v>
      </c>
      <c r="X73" s="76"/>
      <c r="Y73" s="76">
        <f t="shared" si="20"/>
        <v>0</v>
      </c>
      <c r="Z73" s="76">
        <f t="shared" si="20"/>
        <v>0</v>
      </c>
      <c r="AA73" s="76">
        <f t="shared" si="20"/>
        <v>0</v>
      </c>
      <c r="AB73" s="77">
        <f t="shared" si="20"/>
        <v>0</v>
      </c>
      <c r="AC73" s="77"/>
      <c r="AD73" s="77">
        <f t="shared" si="20"/>
        <v>0</v>
      </c>
      <c r="AE73" s="77">
        <f t="shared" si="20"/>
        <v>0</v>
      </c>
      <c r="AF73" s="77">
        <f t="shared" si="20"/>
        <v>0</v>
      </c>
      <c r="AG73" s="78">
        <f t="shared" si="20"/>
        <v>0</v>
      </c>
      <c r="AH73" s="78"/>
      <c r="AI73" s="78">
        <f t="shared" si="20"/>
        <v>0</v>
      </c>
      <c r="AJ73" s="78">
        <f t="shared" si="20"/>
        <v>0</v>
      </c>
      <c r="AK73" s="78">
        <f t="shared" si="20"/>
        <v>0</v>
      </c>
      <c r="AL73" s="33" t="e">
        <f t="shared" si="20"/>
        <v>#REF!</v>
      </c>
      <c r="AM73" s="33"/>
      <c r="AN73" s="33">
        <f t="shared" si="20"/>
        <v>0</v>
      </c>
    </row>
    <row r="74" spans="1:40" ht="20.25" customHeight="1" x14ac:dyDescent="0.25">
      <c r="A74" s="193" t="s">
        <v>110</v>
      </c>
      <c r="B74" s="194"/>
      <c r="C74" s="33"/>
      <c r="D74" s="33"/>
      <c r="E74" s="33"/>
      <c r="F74" s="33"/>
      <c r="G74" s="33"/>
      <c r="H74" s="71">
        <f>SUM(H60:H65)</f>
        <v>0</v>
      </c>
      <c r="I74" s="71">
        <f t="shared" ref="I74:AN74" si="21">SUM(I60:I65)</f>
        <v>0</v>
      </c>
      <c r="J74" s="71">
        <f t="shared" si="21"/>
        <v>0</v>
      </c>
      <c r="K74" s="71">
        <f t="shared" si="21"/>
        <v>0</v>
      </c>
      <c r="L74" s="71">
        <f t="shared" si="21"/>
        <v>0</v>
      </c>
      <c r="M74" s="71">
        <f t="shared" si="21"/>
        <v>0</v>
      </c>
      <c r="N74" s="71">
        <f t="shared" si="21"/>
        <v>0</v>
      </c>
      <c r="O74" s="71">
        <f t="shared" si="21"/>
        <v>0</v>
      </c>
      <c r="P74" s="71">
        <f t="shared" si="21"/>
        <v>0</v>
      </c>
      <c r="Q74" s="71">
        <f t="shared" si="21"/>
        <v>0</v>
      </c>
      <c r="R74" s="71">
        <f t="shared" si="21"/>
        <v>0</v>
      </c>
      <c r="S74" s="71">
        <f t="shared" si="21"/>
        <v>0</v>
      </c>
      <c r="T74" s="71">
        <f t="shared" si="21"/>
        <v>75</v>
      </c>
      <c r="U74" s="71">
        <f t="shared" si="21"/>
        <v>45</v>
      </c>
      <c r="V74" s="71">
        <f t="shared" si="21"/>
        <v>6</v>
      </c>
      <c r="W74" s="71">
        <f t="shared" si="21"/>
        <v>0</v>
      </c>
      <c r="X74" s="71">
        <f t="shared" si="21"/>
        <v>0</v>
      </c>
      <c r="Y74" s="71">
        <f t="shared" si="21"/>
        <v>90</v>
      </c>
      <c r="Z74" s="71">
        <f t="shared" si="21"/>
        <v>60</v>
      </c>
      <c r="AA74" s="71">
        <f t="shared" si="21"/>
        <v>6</v>
      </c>
      <c r="AB74" s="71">
        <f t="shared" si="21"/>
        <v>0</v>
      </c>
      <c r="AC74" s="71">
        <f t="shared" si="21"/>
        <v>0</v>
      </c>
      <c r="AD74" s="71">
        <f t="shared" si="21"/>
        <v>65</v>
      </c>
      <c r="AE74" s="71">
        <f t="shared" si="21"/>
        <v>60</v>
      </c>
      <c r="AF74" s="71">
        <f t="shared" si="21"/>
        <v>5</v>
      </c>
      <c r="AG74" s="71">
        <f t="shared" si="21"/>
        <v>0</v>
      </c>
      <c r="AH74" s="71">
        <f t="shared" si="21"/>
        <v>0</v>
      </c>
      <c r="AI74" s="71">
        <f t="shared" si="21"/>
        <v>115</v>
      </c>
      <c r="AJ74" s="71">
        <f t="shared" si="21"/>
        <v>110</v>
      </c>
      <c r="AK74" s="71">
        <f t="shared" si="21"/>
        <v>9</v>
      </c>
      <c r="AL74" s="71">
        <f t="shared" si="21"/>
        <v>345</v>
      </c>
      <c r="AM74" s="71">
        <f t="shared" si="21"/>
        <v>620</v>
      </c>
      <c r="AN74" s="71">
        <f t="shared" si="21"/>
        <v>26</v>
      </c>
    </row>
    <row r="75" spans="1:40" ht="23.25" customHeight="1" x14ac:dyDescent="0.25">
      <c r="A75" s="169" t="s">
        <v>90</v>
      </c>
      <c r="B75" s="170"/>
      <c r="C75" s="33"/>
      <c r="D75" s="33"/>
      <c r="E75" s="33"/>
      <c r="F75" s="33"/>
      <c r="G75" s="33"/>
      <c r="H75" s="79">
        <f t="shared" ref="H75:AN75" si="22">SUM(H25,H36,H52,H58,H74)</f>
        <v>214</v>
      </c>
      <c r="I75" s="79">
        <f t="shared" si="22"/>
        <v>160</v>
      </c>
      <c r="J75" s="79">
        <f t="shared" si="22"/>
        <v>290</v>
      </c>
      <c r="K75" s="79">
        <f t="shared" si="22"/>
        <v>110</v>
      </c>
      <c r="L75" s="79">
        <f t="shared" si="22"/>
        <v>26</v>
      </c>
      <c r="M75" s="79">
        <f t="shared" si="22"/>
        <v>200</v>
      </c>
      <c r="N75" s="79">
        <f t="shared" si="22"/>
        <v>95</v>
      </c>
      <c r="O75" s="79">
        <f t="shared" si="22"/>
        <v>300</v>
      </c>
      <c r="P75" s="79">
        <f t="shared" si="22"/>
        <v>100</v>
      </c>
      <c r="Q75" s="79">
        <f t="shared" si="22"/>
        <v>23</v>
      </c>
      <c r="R75" s="79">
        <f t="shared" si="22"/>
        <v>140</v>
      </c>
      <c r="S75" s="79">
        <f t="shared" si="22"/>
        <v>50</v>
      </c>
      <c r="T75" s="79">
        <f t="shared" si="22"/>
        <v>465</v>
      </c>
      <c r="U75" s="79">
        <f t="shared" si="22"/>
        <v>115</v>
      </c>
      <c r="V75" s="79">
        <f t="shared" si="22"/>
        <v>28</v>
      </c>
      <c r="W75" s="79">
        <f t="shared" si="22"/>
        <v>75</v>
      </c>
      <c r="X75" s="79">
        <f t="shared" si="22"/>
        <v>40</v>
      </c>
      <c r="Y75" s="79">
        <f t="shared" si="22"/>
        <v>525</v>
      </c>
      <c r="Z75" s="79">
        <f t="shared" si="22"/>
        <v>155</v>
      </c>
      <c r="AA75" s="79">
        <f t="shared" si="22"/>
        <v>28</v>
      </c>
      <c r="AB75" s="79">
        <f t="shared" si="22"/>
        <v>130</v>
      </c>
      <c r="AC75" s="79">
        <f t="shared" si="22"/>
        <v>50</v>
      </c>
      <c r="AD75" s="79">
        <f t="shared" si="22"/>
        <v>470</v>
      </c>
      <c r="AE75" s="79">
        <f t="shared" si="22"/>
        <v>105</v>
      </c>
      <c r="AF75" s="79">
        <f t="shared" si="22"/>
        <v>26</v>
      </c>
      <c r="AG75" s="79">
        <f t="shared" si="22"/>
        <v>85</v>
      </c>
      <c r="AH75" s="79">
        <f t="shared" si="22"/>
        <v>40</v>
      </c>
      <c r="AI75" s="79">
        <f t="shared" si="22"/>
        <v>480</v>
      </c>
      <c r="AJ75" s="79">
        <f t="shared" si="22"/>
        <v>220</v>
      </c>
      <c r="AK75" s="79">
        <f t="shared" si="22"/>
        <v>29</v>
      </c>
      <c r="AL75" s="79">
        <f t="shared" si="22"/>
        <v>3374</v>
      </c>
      <c r="AM75" s="79">
        <f t="shared" si="22"/>
        <v>4614</v>
      </c>
      <c r="AN75" s="79">
        <f t="shared" si="22"/>
        <v>160</v>
      </c>
    </row>
    <row r="76" spans="1:40" ht="40.5" customHeight="1" x14ac:dyDescent="0.25">
      <c r="A76" s="80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</row>
    <row r="77" spans="1:40" ht="26.25" customHeight="1" x14ac:dyDescent="0.25">
      <c r="A77" s="191" t="s">
        <v>80</v>
      </c>
      <c r="B77" s="192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  <c r="R77" s="192"/>
      <c r="S77" s="192"/>
      <c r="T77" s="192"/>
      <c r="U77" s="192"/>
      <c r="V77" s="192"/>
      <c r="W77" s="192"/>
      <c r="X77" s="192"/>
      <c r="Y77" s="192"/>
      <c r="Z77" s="192"/>
      <c r="AA77" s="192"/>
      <c r="AB77" s="192"/>
      <c r="AC77" s="192"/>
      <c r="AD77" s="192"/>
      <c r="AE77" s="192"/>
      <c r="AF77" s="192"/>
      <c r="AG77" s="192"/>
      <c r="AH77" s="192"/>
      <c r="AI77" s="192"/>
      <c r="AJ77" s="192"/>
      <c r="AK77" s="192"/>
      <c r="AL77" s="192"/>
      <c r="AM77" s="192"/>
      <c r="AN77" s="192"/>
    </row>
    <row r="78" spans="1:40" ht="74.25" customHeight="1" x14ac:dyDescent="0.25">
      <c r="A78" s="62">
        <v>45</v>
      </c>
      <c r="B78" s="111" t="s">
        <v>104</v>
      </c>
      <c r="C78" s="31"/>
      <c r="D78" s="31" t="s">
        <v>166</v>
      </c>
      <c r="E78" s="33"/>
      <c r="F78" s="48" t="s">
        <v>128</v>
      </c>
      <c r="G78" s="31"/>
      <c r="H78" s="36"/>
      <c r="I78" s="36"/>
      <c r="J78" s="36"/>
      <c r="K78" s="36"/>
      <c r="L78" s="36"/>
      <c r="M78" s="38"/>
      <c r="N78" s="38"/>
      <c r="O78" s="38"/>
      <c r="P78" s="38"/>
      <c r="Q78" s="38"/>
      <c r="R78" s="63"/>
      <c r="S78" s="63"/>
      <c r="T78" s="63"/>
      <c r="U78" s="63"/>
      <c r="V78" s="63"/>
      <c r="W78" s="59"/>
      <c r="X78" s="59"/>
      <c r="Y78" s="59"/>
      <c r="Z78" s="59"/>
      <c r="AA78" s="59"/>
      <c r="AB78" s="60"/>
      <c r="AC78" s="60"/>
      <c r="AD78" s="68"/>
      <c r="AE78" s="68"/>
      <c r="AF78" s="60"/>
      <c r="AG78" s="64"/>
      <c r="AH78" s="64"/>
      <c r="AI78" s="69">
        <v>25</v>
      </c>
      <c r="AJ78" s="69">
        <v>25</v>
      </c>
      <c r="AK78" s="69">
        <v>2</v>
      </c>
      <c r="AL78" s="33">
        <f t="shared" ref="AL78:AL83" si="23">SUM(H78:J78,M78:O78,R78:T78,W78:Y78,AB78:AD78,AG78:AI78)</f>
        <v>25</v>
      </c>
      <c r="AM78" s="33">
        <f t="shared" ref="AM78:AM83" si="24">SUM(H78:K78,M78:P78,R78:U78,W78:Z78,AB78:AE78,AG78:AJ78)</f>
        <v>50</v>
      </c>
      <c r="AN78" s="33">
        <f t="shared" ref="AN78:AN83" si="25">SUM(L78,Q78,V78,AA78,AF78,AK78)</f>
        <v>2</v>
      </c>
    </row>
    <row r="79" spans="1:40" ht="83.25" customHeight="1" x14ac:dyDescent="0.25">
      <c r="A79" s="62">
        <v>46</v>
      </c>
      <c r="B79" s="111" t="s">
        <v>103</v>
      </c>
      <c r="C79" s="31"/>
      <c r="D79" s="31" t="s">
        <v>175</v>
      </c>
      <c r="E79" s="33"/>
      <c r="F79" s="48" t="s">
        <v>105</v>
      </c>
      <c r="G79" s="31"/>
      <c r="H79" s="36"/>
      <c r="I79" s="36"/>
      <c r="J79" s="36"/>
      <c r="K79" s="36"/>
      <c r="L79" s="36"/>
      <c r="M79" s="38"/>
      <c r="N79" s="38"/>
      <c r="O79" s="38"/>
      <c r="P79" s="38"/>
      <c r="Q79" s="38"/>
      <c r="R79" s="63"/>
      <c r="S79" s="63"/>
      <c r="T79" s="63"/>
      <c r="U79" s="63"/>
      <c r="V79" s="63"/>
      <c r="W79" s="59"/>
      <c r="X79" s="59"/>
      <c r="Y79" s="59"/>
      <c r="Z79" s="59"/>
      <c r="AA79" s="59"/>
      <c r="AB79" s="60"/>
      <c r="AC79" s="60"/>
      <c r="AD79" s="68">
        <v>15</v>
      </c>
      <c r="AE79" s="68">
        <v>10</v>
      </c>
      <c r="AF79" s="60">
        <v>1</v>
      </c>
      <c r="AG79" s="64"/>
      <c r="AH79" s="64"/>
      <c r="AI79" s="69">
        <v>15</v>
      </c>
      <c r="AJ79" s="69">
        <v>10</v>
      </c>
      <c r="AK79" s="69">
        <v>1</v>
      </c>
      <c r="AL79" s="33">
        <f t="shared" si="23"/>
        <v>30</v>
      </c>
      <c r="AM79" s="33">
        <f t="shared" si="24"/>
        <v>50</v>
      </c>
      <c r="AN79" s="33">
        <f t="shared" si="25"/>
        <v>2</v>
      </c>
    </row>
    <row r="80" spans="1:40" ht="84" customHeight="1" x14ac:dyDescent="0.25">
      <c r="A80" s="62">
        <v>47</v>
      </c>
      <c r="B80" s="111" t="s">
        <v>101</v>
      </c>
      <c r="C80" s="31"/>
      <c r="D80" s="31" t="s">
        <v>176</v>
      </c>
      <c r="E80" s="33"/>
      <c r="F80" s="48" t="s">
        <v>96</v>
      </c>
      <c r="G80" s="31"/>
      <c r="H80" s="36"/>
      <c r="I80" s="36"/>
      <c r="J80" s="36"/>
      <c r="K80" s="36"/>
      <c r="L80" s="36"/>
      <c r="M80" s="38"/>
      <c r="N80" s="38"/>
      <c r="O80" s="38"/>
      <c r="P80" s="38"/>
      <c r="Q80" s="38"/>
      <c r="R80" s="63"/>
      <c r="S80" s="63"/>
      <c r="T80" s="67">
        <v>10</v>
      </c>
      <c r="U80" s="63">
        <v>10</v>
      </c>
      <c r="V80" s="63">
        <v>2</v>
      </c>
      <c r="W80" s="59"/>
      <c r="X80" s="59"/>
      <c r="Y80" s="66">
        <v>25</v>
      </c>
      <c r="Z80" s="59">
        <v>25</v>
      </c>
      <c r="AA80" s="59">
        <v>2</v>
      </c>
      <c r="AB80" s="60"/>
      <c r="AC80" s="60"/>
      <c r="AD80" s="68">
        <v>25</v>
      </c>
      <c r="AE80" s="68">
        <v>25</v>
      </c>
      <c r="AF80" s="60">
        <v>2</v>
      </c>
      <c r="AG80" s="64"/>
      <c r="AH80" s="64"/>
      <c r="AI80" s="69">
        <v>25</v>
      </c>
      <c r="AJ80" s="69">
        <v>25</v>
      </c>
      <c r="AK80" s="69">
        <v>2</v>
      </c>
      <c r="AL80" s="33">
        <f>SUM(H80:J80,M80:O80,R80:T80,W80:Y80,AB80:AD80,AG80:AI80)</f>
        <v>85</v>
      </c>
      <c r="AM80" s="33">
        <f>SUM(H80:K80,M80:P80,R80:U80,W80:Z80,AB80:AE80,AG80:AJ80)</f>
        <v>170</v>
      </c>
      <c r="AN80" s="33">
        <f>SUM(L80,Q80,V80,AA80,AF80,AK80)</f>
        <v>8</v>
      </c>
    </row>
    <row r="81" spans="1:257" ht="65.25" customHeight="1" x14ac:dyDescent="0.25">
      <c r="A81" s="62">
        <v>48</v>
      </c>
      <c r="B81" s="111" t="s">
        <v>102</v>
      </c>
      <c r="C81" s="31"/>
      <c r="D81" s="31" t="s">
        <v>177</v>
      </c>
      <c r="E81" s="33"/>
      <c r="F81" s="48" t="s">
        <v>96</v>
      </c>
      <c r="G81" s="31"/>
      <c r="H81" s="36"/>
      <c r="I81" s="36"/>
      <c r="J81" s="36"/>
      <c r="K81" s="36"/>
      <c r="L81" s="36"/>
      <c r="M81" s="38"/>
      <c r="N81" s="38"/>
      <c r="O81" s="38"/>
      <c r="P81" s="38"/>
      <c r="Q81" s="38"/>
      <c r="R81" s="63"/>
      <c r="S81" s="63"/>
      <c r="T81" s="67">
        <v>25</v>
      </c>
      <c r="U81" s="63">
        <v>25</v>
      </c>
      <c r="V81" s="63">
        <v>2</v>
      </c>
      <c r="W81" s="59"/>
      <c r="X81" s="59"/>
      <c r="Y81" s="66">
        <v>25</v>
      </c>
      <c r="Z81" s="59">
        <v>25</v>
      </c>
      <c r="AA81" s="59">
        <v>2</v>
      </c>
      <c r="AB81" s="60"/>
      <c r="AC81" s="60"/>
      <c r="AD81" s="68">
        <v>25</v>
      </c>
      <c r="AE81" s="68">
        <v>25</v>
      </c>
      <c r="AF81" s="60">
        <v>2</v>
      </c>
      <c r="AG81" s="64"/>
      <c r="AH81" s="64"/>
      <c r="AI81" s="69">
        <v>25</v>
      </c>
      <c r="AJ81" s="69">
        <v>25</v>
      </c>
      <c r="AK81" s="69">
        <v>2</v>
      </c>
      <c r="AL81" s="33">
        <f t="shared" si="23"/>
        <v>100</v>
      </c>
      <c r="AM81" s="33">
        <f t="shared" si="24"/>
        <v>200</v>
      </c>
      <c r="AN81" s="33">
        <f t="shared" si="25"/>
        <v>8</v>
      </c>
    </row>
    <row r="82" spans="1:257" ht="75" customHeight="1" x14ac:dyDescent="0.25">
      <c r="A82" s="62">
        <v>49</v>
      </c>
      <c r="B82" s="11" t="s">
        <v>91</v>
      </c>
      <c r="C82" s="31"/>
      <c r="D82" s="31" t="s">
        <v>178</v>
      </c>
      <c r="E82" s="33"/>
      <c r="F82" s="48" t="s">
        <v>128</v>
      </c>
      <c r="G82" s="31"/>
      <c r="H82" s="36"/>
      <c r="I82" s="36"/>
      <c r="J82" s="36"/>
      <c r="K82" s="36"/>
      <c r="L82" s="36"/>
      <c r="M82" s="38"/>
      <c r="N82" s="38"/>
      <c r="O82" s="38"/>
      <c r="P82" s="38"/>
      <c r="Q82" s="38"/>
      <c r="R82" s="63"/>
      <c r="S82" s="63"/>
      <c r="T82" s="67"/>
      <c r="U82" s="63"/>
      <c r="V82" s="63"/>
      <c r="W82" s="59"/>
      <c r="X82" s="59"/>
      <c r="Y82" s="59"/>
      <c r="Z82" s="59"/>
      <c r="AA82" s="59"/>
      <c r="AB82" s="60"/>
      <c r="AC82" s="60"/>
      <c r="AD82" s="60"/>
      <c r="AE82" s="60"/>
      <c r="AF82" s="60"/>
      <c r="AG82" s="64"/>
      <c r="AH82" s="64"/>
      <c r="AI82" s="69">
        <v>25</v>
      </c>
      <c r="AJ82" s="69">
        <v>25</v>
      </c>
      <c r="AK82" s="69">
        <v>2</v>
      </c>
      <c r="AL82" s="33">
        <f t="shared" si="23"/>
        <v>25</v>
      </c>
      <c r="AM82" s="33">
        <f t="shared" si="24"/>
        <v>50</v>
      </c>
      <c r="AN82" s="33">
        <f t="shared" si="25"/>
        <v>2</v>
      </c>
    </row>
    <row r="83" spans="1:257" s="26" customFormat="1" ht="54.75" customHeight="1" x14ac:dyDescent="0.25">
      <c r="A83" s="62">
        <v>50</v>
      </c>
      <c r="B83" s="112" t="s">
        <v>225</v>
      </c>
      <c r="C83" s="31"/>
      <c r="D83" s="31" t="s">
        <v>179</v>
      </c>
      <c r="E83" s="33"/>
      <c r="F83" s="48" t="s">
        <v>100</v>
      </c>
      <c r="G83" s="31"/>
      <c r="H83" s="36"/>
      <c r="I83" s="36"/>
      <c r="J83" s="36"/>
      <c r="K83" s="36"/>
      <c r="L83" s="36"/>
      <c r="M83" s="38"/>
      <c r="N83" s="38"/>
      <c r="O83" s="38"/>
      <c r="P83" s="38"/>
      <c r="Q83" s="38"/>
      <c r="R83" s="63"/>
      <c r="S83" s="63"/>
      <c r="T83" s="63">
        <v>40</v>
      </c>
      <c r="U83" s="63">
        <v>10</v>
      </c>
      <c r="V83" s="63">
        <v>2</v>
      </c>
      <c r="W83" s="59"/>
      <c r="X83" s="59"/>
      <c r="Y83" s="59">
        <v>40</v>
      </c>
      <c r="Z83" s="59">
        <v>10</v>
      </c>
      <c r="AA83" s="59">
        <v>2</v>
      </c>
      <c r="AB83" s="60"/>
      <c r="AC83" s="60"/>
      <c r="AD83" s="60"/>
      <c r="AE83" s="60"/>
      <c r="AF83" s="60"/>
      <c r="AG83" s="64"/>
      <c r="AH83" s="64"/>
      <c r="AI83" s="69"/>
      <c r="AJ83" s="69"/>
      <c r="AK83" s="69"/>
      <c r="AL83" s="33">
        <f t="shared" si="23"/>
        <v>80</v>
      </c>
      <c r="AM83" s="33">
        <f t="shared" si="24"/>
        <v>100</v>
      </c>
      <c r="AN83" s="33">
        <f t="shared" si="25"/>
        <v>4</v>
      </c>
    </row>
    <row r="84" spans="1:257" ht="20.25" customHeight="1" x14ac:dyDescent="0.25">
      <c r="A84" s="193" t="s">
        <v>110</v>
      </c>
      <c r="B84" s="194"/>
      <c r="C84" s="33"/>
      <c r="D84" s="33"/>
      <c r="E84" s="33"/>
      <c r="F84" s="33"/>
      <c r="G84" s="33"/>
      <c r="H84" s="71">
        <f>SUM(H78:H83)</f>
        <v>0</v>
      </c>
      <c r="I84" s="71">
        <f t="shared" ref="I84:AN84" si="26">SUM(I78:I83)</f>
        <v>0</v>
      </c>
      <c r="J84" s="71">
        <f t="shared" si="26"/>
        <v>0</v>
      </c>
      <c r="K84" s="71">
        <f t="shared" si="26"/>
        <v>0</v>
      </c>
      <c r="L84" s="71">
        <f t="shared" si="26"/>
        <v>0</v>
      </c>
      <c r="M84" s="71">
        <f t="shared" si="26"/>
        <v>0</v>
      </c>
      <c r="N84" s="71">
        <f t="shared" si="26"/>
        <v>0</v>
      </c>
      <c r="O84" s="71">
        <f t="shared" si="26"/>
        <v>0</v>
      </c>
      <c r="P84" s="71">
        <f t="shared" si="26"/>
        <v>0</v>
      </c>
      <c r="Q84" s="71">
        <f t="shared" si="26"/>
        <v>0</v>
      </c>
      <c r="R84" s="71">
        <f t="shared" si="26"/>
        <v>0</v>
      </c>
      <c r="S84" s="71">
        <f t="shared" si="26"/>
        <v>0</v>
      </c>
      <c r="T84" s="71">
        <f t="shared" si="26"/>
        <v>75</v>
      </c>
      <c r="U84" s="71">
        <f t="shared" si="26"/>
        <v>45</v>
      </c>
      <c r="V84" s="71">
        <f t="shared" si="26"/>
        <v>6</v>
      </c>
      <c r="W84" s="71">
        <f t="shared" si="26"/>
        <v>0</v>
      </c>
      <c r="X84" s="71">
        <f t="shared" si="26"/>
        <v>0</v>
      </c>
      <c r="Y84" s="71">
        <f t="shared" si="26"/>
        <v>90</v>
      </c>
      <c r="Z84" s="71">
        <f t="shared" si="26"/>
        <v>60</v>
      </c>
      <c r="AA84" s="71">
        <f t="shared" si="26"/>
        <v>6</v>
      </c>
      <c r="AB84" s="71">
        <f t="shared" si="26"/>
        <v>0</v>
      </c>
      <c r="AC84" s="71">
        <f t="shared" si="26"/>
        <v>0</v>
      </c>
      <c r="AD84" s="71">
        <f t="shared" si="26"/>
        <v>65</v>
      </c>
      <c r="AE84" s="71">
        <f t="shared" si="26"/>
        <v>60</v>
      </c>
      <c r="AF84" s="71">
        <f t="shared" si="26"/>
        <v>5</v>
      </c>
      <c r="AG84" s="71">
        <f t="shared" si="26"/>
        <v>0</v>
      </c>
      <c r="AH84" s="71">
        <f t="shared" si="26"/>
        <v>0</v>
      </c>
      <c r="AI84" s="71">
        <f t="shared" si="26"/>
        <v>115</v>
      </c>
      <c r="AJ84" s="71">
        <f t="shared" si="26"/>
        <v>110</v>
      </c>
      <c r="AK84" s="71">
        <f t="shared" si="26"/>
        <v>9</v>
      </c>
      <c r="AL84" s="71">
        <f t="shared" si="26"/>
        <v>345</v>
      </c>
      <c r="AM84" s="71">
        <f t="shared" si="26"/>
        <v>620</v>
      </c>
      <c r="AN84" s="71">
        <f t="shared" si="26"/>
        <v>26</v>
      </c>
    </row>
    <row r="85" spans="1:257" ht="24" customHeight="1" x14ac:dyDescent="0.25">
      <c r="A85" s="169" t="s">
        <v>92</v>
      </c>
      <c r="B85" s="170"/>
      <c r="C85" s="33"/>
      <c r="D85" s="33"/>
      <c r="E85" s="33"/>
      <c r="F85" s="33"/>
      <c r="G85" s="33"/>
      <c r="H85" s="82">
        <f t="shared" ref="H85:AN85" si="27">SUM(H25,H36,H52,H58,H84)</f>
        <v>214</v>
      </c>
      <c r="I85" s="82">
        <f t="shared" si="27"/>
        <v>160</v>
      </c>
      <c r="J85" s="82">
        <f t="shared" si="27"/>
        <v>290</v>
      </c>
      <c r="K85" s="82">
        <f t="shared" si="27"/>
        <v>110</v>
      </c>
      <c r="L85" s="82">
        <f t="shared" si="27"/>
        <v>26</v>
      </c>
      <c r="M85" s="82">
        <f t="shared" si="27"/>
        <v>200</v>
      </c>
      <c r="N85" s="82">
        <f t="shared" si="27"/>
        <v>95</v>
      </c>
      <c r="O85" s="82">
        <f t="shared" si="27"/>
        <v>300</v>
      </c>
      <c r="P85" s="82">
        <f t="shared" si="27"/>
        <v>100</v>
      </c>
      <c r="Q85" s="82">
        <f t="shared" si="27"/>
        <v>23</v>
      </c>
      <c r="R85" s="82">
        <f t="shared" si="27"/>
        <v>140</v>
      </c>
      <c r="S85" s="82">
        <f t="shared" si="27"/>
        <v>50</v>
      </c>
      <c r="T85" s="82">
        <f t="shared" si="27"/>
        <v>465</v>
      </c>
      <c r="U85" s="82">
        <f t="shared" si="27"/>
        <v>115</v>
      </c>
      <c r="V85" s="82">
        <f t="shared" si="27"/>
        <v>28</v>
      </c>
      <c r="W85" s="82">
        <f t="shared" si="27"/>
        <v>75</v>
      </c>
      <c r="X85" s="82">
        <f t="shared" si="27"/>
        <v>40</v>
      </c>
      <c r="Y85" s="82">
        <f t="shared" si="27"/>
        <v>525</v>
      </c>
      <c r="Z85" s="82">
        <f t="shared" si="27"/>
        <v>155</v>
      </c>
      <c r="AA85" s="82">
        <f t="shared" si="27"/>
        <v>28</v>
      </c>
      <c r="AB85" s="82">
        <f t="shared" si="27"/>
        <v>130</v>
      </c>
      <c r="AC85" s="82">
        <f t="shared" si="27"/>
        <v>50</v>
      </c>
      <c r="AD85" s="82">
        <f t="shared" si="27"/>
        <v>470</v>
      </c>
      <c r="AE85" s="82">
        <f t="shared" si="27"/>
        <v>105</v>
      </c>
      <c r="AF85" s="82">
        <f t="shared" si="27"/>
        <v>26</v>
      </c>
      <c r="AG85" s="82">
        <f t="shared" si="27"/>
        <v>85</v>
      </c>
      <c r="AH85" s="82">
        <f t="shared" si="27"/>
        <v>40</v>
      </c>
      <c r="AI85" s="82">
        <f t="shared" si="27"/>
        <v>480</v>
      </c>
      <c r="AJ85" s="82">
        <f t="shared" si="27"/>
        <v>220</v>
      </c>
      <c r="AK85" s="82">
        <f t="shared" si="27"/>
        <v>29</v>
      </c>
      <c r="AL85" s="82">
        <f t="shared" si="27"/>
        <v>3374</v>
      </c>
      <c r="AM85" s="82">
        <f t="shared" si="27"/>
        <v>4614</v>
      </c>
      <c r="AN85" s="82">
        <f t="shared" si="27"/>
        <v>160</v>
      </c>
    </row>
    <row r="86" spans="1:257" s="51" customFormat="1" ht="23.25" customHeight="1" x14ac:dyDescent="0.25">
      <c r="A86" s="261" t="s">
        <v>200</v>
      </c>
      <c r="B86" s="262"/>
      <c r="C86" s="262"/>
      <c r="D86" s="262"/>
      <c r="E86" s="262"/>
      <c r="F86" s="262"/>
      <c r="G86" s="262"/>
      <c r="H86" s="262"/>
      <c r="I86" s="262"/>
      <c r="J86" s="262"/>
      <c r="K86" s="262"/>
      <c r="L86" s="262"/>
      <c r="M86" s="262"/>
      <c r="N86" s="262"/>
      <c r="O86" s="262"/>
      <c r="P86" s="262"/>
      <c r="Q86" s="262"/>
      <c r="R86" s="262"/>
      <c r="S86" s="262"/>
      <c r="T86" s="262"/>
      <c r="U86" s="262"/>
      <c r="V86" s="262"/>
      <c r="W86" s="262"/>
      <c r="X86" s="262"/>
      <c r="Y86" s="262"/>
      <c r="Z86" s="262"/>
      <c r="AA86" s="262"/>
      <c r="AB86" s="262"/>
      <c r="AC86" s="262"/>
      <c r="AD86" s="262"/>
      <c r="AE86" s="262"/>
      <c r="AF86" s="262"/>
      <c r="AG86" s="262"/>
      <c r="AH86" s="262"/>
      <c r="AI86" s="262"/>
      <c r="AJ86" s="262"/>
      <c r="AK86" s="262"/>
      <c r="AL86" s="262"/>
      <c r="AM86" s="262"/>
      <c r="AN86" s="263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  <c r="BM86" s="50"/>
      <c r="BN86" s="50"/>
      <c r="BO86" s="50"/>
      <c r="BP86" s="50"/>
      <c r="BQ86" s="50"/>
      <c r="BR86" s="50"/>
      <c r="BS86" s="50"/>
      <c r="BT86" s="50"/>
      <c r="BU86" s="50"/>
      <c r="BV86" s="50"/>
      <c r="BW86" s="50"/>
      <c r="BX86" s="50"/>
      <c r="BY86" s="50"/>
      <c r="BZ86" s="50"/>
      <c r="CA86" s="50"/>
      <c r="CB86" s="50"/>
      <c r="CC86" s="50"/>
      <c r="CD86" s="50"/>
      <c r="CE86" s="50"/>
      <c r="CF86" s="50"/>
      <c r="CG86" s="50"/>
      <c r="CH86" s="50"/>
      <c r="CI86" s="50"/>
      <c r="CJ86" s="50"/>
      <c r="CK86" s="50"/>
      <c r="CL86" s="50"/>
      <c r="CM86" s="50"/>
      <c r="CN86" s="50"/>
      <c r="CO86" s="50"/>
      <c r="CP86" s="50"/>
      <c r="CQ86" s="50"/>
      <c r="CR86" s="50"/>
      <c r="CS86" s="50"/>
      <c r="CT86" s="50"/>
      <c r="CU86" s="50"/>
      <c r="CV86" s="50"/>
      <c r="CW86" s="50"/>
      <c r="CX86" s="50"/>
      <c r="CY86" s="50"/>
      <c r="CZ86" s="50"/>
      <c r="DA86" s="50"/>
      <c r="DB86" s="50"/>
      <c r="DC86" s="50"/>
      <c r="DD86" s="50"/>
      <c r="DE86" s="50"/>
      <c r="DF86" s="50"/>
      <c r="DG86" s="50"/>
      <c r="DH86" s="50"/>
      <c r="DI86" s="50"/>
      <c r="DJ86" s="50"/>
      <c r="DK86" s="50"/>
      <c r="DL86" s="50"/>
      <c r="DM86" s="50"/>
      <c r="DN86" s="50"/>
      <c r="DO86" s="50"/>
      <c r="DP86" s="50"/>
      <c r="DQ86" s="50"/>
      <c r="DR86" s="50"/>
      <c r="DS86" s="50"/>
      <c r="DT86" s="50"/>
      <c r="DU86" s="50"/>
      <c r="DV86" s="50"/>
      <c r="DW86" s="50"/>
      <c r="DX86" s="50"/>
      <c r="DY86" s="50"/>
      <c r="DZ86" s="50"/>
      <c r="EA86" s="50"/>
      <c r="EB86" s="50"/>
      <c r="EC86" s="50"/>
      <c r="ED86" s="50"/>
      <c r="EE86" s="50"/>
      <c r="EF86" s="50"/>
      <c r="EG86" s="50"/>
      <c r="EH86" s="50"/>
      <c r="EI86" s="50"/>
      <c r="EJ86" s="50"/>
      <c r="EK86" s="50"/>
      <c r="EL86" s="50"/>
      <c r="EM86" s="50"/>
      <c r="EN86" s="50"/>
      <c r="EO86" s="50"/>
      <c r="EP86" s="50"/>
      <c r="EQ86" s="50"/>
      <c r="ER86" s="50"/>
      <c r="ES86" s="50"/>
      <c r="ET86" s="50"/>
      <c r="EU86" s="50"/>
      <c r="EV86" s="50"/>
      <c r="EW86" s="50"/>
      <c r="EX86" s="50"/>
      <c r="EY86" s="50"/>
      <c r="EZ86" s="50"/>
      <c r="FA86" s="50"/>
      <c r="FB86" s="50"/>
      <c r="FC86" s="50"/>
      <c r="FD86" s="50"/>
      <c r="FE86" s="50"/>
      <c r="FF86" s="50"/>
      <c r="FG86" s="50"/>
      <c r="FH86" s="50"/>
      <c r="FI86" s="50"/>
      <c r="FJ86" s="50"/>
      <c r="FK86" s="50"/>
      <c r="FL86" s="50"/>
      <c r="FM86" s="50"/>
      <c r="FN86" s="50"/>
      <c r="FO86" s="50"/>
      <c r="FP86" s="50"/>
      <c r="FQ86" s="50"/>
      <c r="FR86" s="50"/>
      <c r="FS86" s="50"/>
      <c r="FT86" s="50"/>
      <c r="FU86" s="50"/>
      <c r="FV86" s="50"/>
      <c r="FW86" s="50"/>
      <c r="FX86" s="50"/>
      <c r="FY86" s="50"/>
      <c r="FZ86" s="50"/>
      <c r="GA86" s="50"/>
      <c r="GB86" s="50"/>
      <c r="GC86" s="50"/>
      <c r="GD86" s="50"/>
      <c r="GE86" s="50"/>
      <c r="GF86" s="50"/>
      <c r="GG86" s="50"/>
      <c r="GH86" s="50"/>
      <c r="GI86" s="50"/>
      <c r="GJ86" s="50"/>
      <c r="GK86" s="50"/>
      <c r="GL86" s="50"/>
      <c r="GM86" s="50"/>
      <c r="GN86" s="50"/>
      <c r="GO86" s="50"/>
      <c r="GP86" s="50"/>
      <c r="GQ86" s="50"/>
      <c r="GR86" s="50"/>
      <c r="GS86" s="50"/>
      <c r="GT86" s="50"/>
      <c r="GU86" s="50"/>
      <c r="GV86" s="50"/>
      <c r="GW86" s="50"/>
      <c r="GX86" s="50"/>
      <c r="GY86" s="50"/>
      <c r="GZ86" s="50"/>
      <c r="HA86" s="50"/>
      <c r="HB86" s="50"/>
      <c r="HC86" s="50"/>
      <c r="HD86" s="50"/>
      <c r="HE86" s="50"/>
      <c r="HF86" s="50"/>
      <c r="HG86" s="50"/>
      <c r="HH86" s="50"/>
      <c r="HI86" s="50"/>
      <c r="HJ86" s="50"/>
      <c r="HK86" s="50"/>
      <c r="HL86" s="50"/>
      <c r="HM86" s="50"/>
      <c r="HN86" s="50"/>
      <c r="HO86" s="50"/>
      <c r="HP86" s="50"/>
      <c r="HQ86" s="50"/>
      <c r="HR86" s="50"/>
      <c r="HS86" s="50"/>
      <c r="HT86" s="50"/>
      <c r="HU86" s="50"/>
      <c r="HV86" s="50"/>
      <c r="HW86" s="50"/>
      <c r="HX86" s="50"/>
      <c r="HY86" s="50"/>
      <c r="HZ86" s="50"/>
      <c r="IA86" s="50"/>
      <c r="IB86" s="50"/>
      <c r="IC86" s="50"/>
      <c r="ID86" s="50"/>
      <c r="IE86" s="50"/>
      <c r="IF86" s="50"/>
      <c r="IG86" s="50"/>
      <c r="IH86" s="50"/>
      <c r="II86" s="50"/>
      <c r="IJ86" s="50"/>
      <c r="IK86" s="50"/>
      <c r="IL86" s="50"/>
      <c r="IM86" s="50"/>
      <c r="IN86" s="50"/>
      <c r="IO86" s="50"/>
      <c r="IP86" s="50"/>
      <c r="IQ86" s="50"/>
      <c r="IR86" s="50"/>
      <c r="IS86" s="50"/>
      <c r="IT86" s="50"/>
      <c r="IU86" s="50"/>
      <c r="IV86" s="50"/>
      <c r="IW86" s="50"/>
    </row>
    <row r="87" spans="1:257" ht="36" customHeight="1" x14ac:dyDescent="0.25">
      <c r="A87" s="113">
        <v>51</v>
      </c>
      <c r="B87" s="11" t="s">
        <v>42</v>
      </c>
      <c r="C87" s="31"/>
      <c r="D87" s="31" t="s">
        <v>180</v>
      </c>
      <c r="E87" s="33"/>
      <c r="F87" s="33">
        <v>2</v>
      </c>
      <c r="G87" s="31"/>
      <c r="H87" s="36"/>
      <c r="I87" s="36"/>
      <c r="J87" s="36"/>
      <c r="K87" s="36"/>
      <c r="L87" s="36"/>
      <c r="M87" s="38">
        <v>15</v>
      </c>
      <c r="N87" s="38">
        <v>15</v>
      </c>
      <c r="O87" s="38">
        <v>15</v>
      </c>
      <c r="P87" s="38">
        <v>15</v>
      </c>
      <c r="Q87" s="38">
        <v>2</v>
      </c>
      <c r="R87" s="63"/>
      <c r="S87" s="63"/>
      <c r="T87" s="63"/>
      <c r="U87" s="63"/>
      <c r="V87" s="63"/>
      <c r="W87" s="59"/>
      <c r="X87" s="59"/>
      <c r="Y87" s="59"/>
      <c r="Z87" s="59"/>
      <c r="AA87" s="59"/>
      <c r="AB87" s="60"/>
      <c r="AC87" s="60"/>
      <c r="AD87" s="60"/>
      <c r="AE87" s="60"/>
      <c r="AF87" s="60"/>
      <c r="AG87" s="64"/>
      <c r="AH87" s="64"/>
      <c r="AI87" s="64"/>
      <c r="AJ87" s="64"/>
      <c r="AK87" s="64"/>
      <c r="AL87" s="33">
        <f t="shared" ref="AL87:AL94" si="28">SUM(H87,J87,M87,O87,R87,T87,W87,Y87,AB87,,,,AD87,AG87,AI87)</f>
        <v>30</v>
      </c>
      <c r="AM87" s="33">
        <f>SUM(H87:K87,M87:P87,R87:U87,W87:Z87,AB87:AE87,AG87:AJ87)</f>
        <v>60</v>
      </c>
      <c r="AN87" s="33">
        <f t="shared" ref="AN87:AN100" si="29">SUM(L87,Q87,V87,AA87,AF87,AK87)</f>
        <v>2</v>
      </c>
    </row>
    <row r="88" spans="1:257" ht="48.75" customHeight="1" x14ac:dyDescent="0.25">
      <c r="A88" s="73">
        <v>52</v>
      </c>
      <c r="B88" s="11" t="s">
        <v>93</v>
      </c>
      <c r="C88" s="31"/>
      <c r="D88" s="31" t="s">
        <v>181</v>
      </c>
      <c r="E88" s="33"/>
      <c r="F88" s="33">
        <v>2</v>
      </c>
      <c r="G88" s="31"/>
      <c r="H88" s="36"/>
      <c r="I88" s="36"/>
      <c r="J88" s="36"/>
      <c r="K88" s="12"/>
      <c r="L88" s="36"/>
      <c r="M88" s="38">
        <v>30</v>
      </c>
      <c r="N88" s="38"/>
      <c r="O88" s="38"/>
      <c r="P88" s="38"/>
      <c r="Q88" s="38">
        <v>1</v>
      </c>
      <c r="R88" s="63"/>
      <c r="S88" s="63"/>
      <c r="T88" s="63"/>
      <c r="U88" s="63"/>
      <c r="V88" s="63"/>
      <c r="W88" s="59"/>
      <c r="X88" s="59"/>
      <c r="Y88" s="59"/>
      <c r="Z88" s="59"/>
      <c r="AA88" s="59"/>
      <c r="AB88" s="60"/>
      <c r="AC88" s="60"/>
      <c r="AD88" s="60"/>
      <c r="AE88" s="60"/>
      <c r="AF88" s="60"/>
      <c r="AG88" s="64"/>
      <c r="AH88" s="64"/>
      <c r="AI88" s="64"/>
      <c r="AJ88" s="64"/>
      <c r="AK88" s="64"/>
      <c r="AL88" s="33">
        <f t="shared" si="28"/>
        <v>30</v>
      </c>
      <c r="AM88" s="33">
        <f>SUM(H88:K88,M88:P88,R88:U88,W88:Z88,AB88:AE88,AG88:AJ88)</f>
        <v>30</v>
      </c>
      <c r="AN88" s="33">
        <f t="shared" si="29"/>
        <v>1</v>
      </c>
    </row>
    <row r="89" spans="1:257" ht="36.75" customHeight="1" x14ac:dyDescent="0.25">
      <c r="A89" s="73">
        <v>53</v>
      </c>
      <c r="B89" s="110" t="s">
        <v>44</v>
      </c>
      <c r="C89" s="31"/>
      <c r="D89" s="31" t="s">
        <v>182</v>
      </c>
      <c r="E89" s="33"/>
      <c r="F89" s="33">
        <v>2</v>
      </c>
      <c r="G89" s="31"/>
      <c r="H89" s="36"/>
      <c r="I89" s="36"/>
      <c r="J89" s="36"/>
      <c r="K89" s="36"/>
      <c r="L89" s="36"/>
      <c r="M89" s="38">
        <v>30</v>
      </c>
      <c r="N89" s="38"/>
      <c r="O89" s="38"/>
      <c r="P89" s="38"/>
      <c r="Q89" s="38">
        <v>1</v>
      </c>
      <c r="R89" s="63"/>
      <c r="S89" s="63"/>
      <c r="T89" s="63"/>
      <c r="U89" s="63"/>
      <c r="V89" s="63"/>
      <c r="W89" s="59"/>
      <c r="X89" s="59"/>
      <c r="Y89" s="59"/>
      <c r="Z89" s="59"/>
      <c r="AA89" s="59"/>
      <c r="AB89" s="60"/>
      <c r="AC89" s="60"/>
      <c r="AD89" s="60"/>
      <c r="AE89" s="60"/>
      <c r="AF89" s="60"/>
      <c r="AG89" s="64"/>
      <c r="AH89" s="64"/>
      <c r="AI89" s="64"/>
      <c r="AJ89" s="64"/>
      <c r="AK89" s="64"/>
      <c r="AL89" s="33">
        <f t="shared" si="28"/>
        <v>30</v>
      </c>
      <c r="AM89" s="33">
        <v>30</v>
      </c>
      <c r="AN89" s="33">
        <f t="shared" si="29"/>
        <v>1</v>
      </c>
    </row>
    <row r="90" spans="1:257" ht="57" customHeight="1" x14ac:dyDescent="0.25">
      <c r="A90" s="113">
        <v>54</v>
      </c>
      <c r="B90" s="110" t="s">
        <v>45</v>
      </c>
      <c r="C90" s="31"/>
      <c r="D90" s="31" t="s">
        <v>183</v>
      </c>
      <c r="E90" s="33"/>
      <c r="F90" s="33">
        <v>1</v>
      </c>
      <c r="G90" s="31"/>
      <c r="H90" s="36">
        <v>15</v>
      </c>
      <c r="I90" s="36">
        <v>15</v>
      </c>
      <c r="J90" s="36"/>
      <c r="K90" s="36"/>
      <c r="L90" s="36">
        <v>1</v>
      </c>
      <c r="M90" s="38"/>
      <c r="N90" s="38"/>
      <c r="O90" s="38"/>
      <c r="P90" s="38"/>
      <c r="Q90" s="38"/>
      <c r="R90" s="63"/>
      <c r="S90" s="63"/>
      <c r="T90" s="63"/>
      <c r="U90" s="63"/>
      <c r="V90" s="63"/>
      <c r="W90" s="59"/>
      <c r="X90" s="59"/>
      <c r="Y90" s="59"/>
      <c r="Z90" s="59"/>
      <c r="AA90" s="59"/>
      <c r="AB90" s="60"/>
      <c r="AC90" s="60"/>
      <c r="AD90" s="60"/>
      <c r="AE90" s="60"/>
      <c r="AF90" s="60"/>
      <c r="AG90" s="64"/>
      <c r="AH90" s="64"/>
      <c r="AI90" s="64"/>
      <c r="AJ90" s="64"/>
      <c r="AK90" s="64"/>
      <c r="AL90" s="33">
        <f t="shared" si="28"/>
        <v>15</v>
      </c>
      <c r="AM90" s="33">
        <f t="shared" ref="AM90:AM99" si="30">SUM(H90:K90,M90:P90,R90:U90,W90:Z90,AB90:AE90,AG90:AJ90)</f>
        <v>30</v>
      </c>
      <c r="AN90" s="33">
        <f t="shared" si="29"/>
        <v>1</v>
      </c>
    </row>
    <row r="91" spans="1:257" ht="31.5" customHeight="1" x14ac:dyDescent="0.25">
      <c r="A91" s="73">
        <v>55</v>
      </c>
      <c r="B91" s="110" t="s">
        <v>46</v>
      </c>
      <c r="C91" s="31"/>
      <c r="D91" s="31" t="s">
        <v>184</v>
      </c>
      <c r="E91" s="33"/>
      <c r="F91" s="33">
        <v>1</v>
      </c>
      <c r="G91" s="31"/>
      <c r="H91" s="36">
        <v>15</v>
      </c>
      <c r="I91" s="36">
        <v>15</v>
      </c>
      <c r="J91" s="36"/>
      <c r="K91" s="36"/>
      <c r="L91" s="36">
        <v>1</v>
      </c>
      <c r="M91" s="38"/>
      <c r="N91" s="38"/>
      <c r="O91" s="38"/>
      <c r="P91" s="38"/>
      <c r="Q91" s="38"/>
      <c r="R91" s="63"/>
      <c r="S91" s="63"/>
      <c r="T91" s="63"/>
      <c r="U91" s="63"/>
      <c r="V91" s="63"/>
      <c r="W91" s="59"/>
      <c r="X91" s="59"/>
      <c r="Y91" s="59"/>
      <c r="Z91" s="59"/>
      <c r="AA91" s="59"/>
      <c r="AB91" s="60"/>
      <c r="AC91" s="60"/>
      <c r="AD91" s="60"/>
      <c r="AE91" s="60"/>
      <c r="AF91" s="60"/>
      <c r="AG91" s="64"/>
      <c r="AH91" s="64"/>
      <c r="AI91" s="64"/>
      <c r="AJ91" s="64"/>
      <c r="AK91" s="64"/>
      <c r="AL91" s="33">
        <f t="shared" si="28"/>
        <v>15</v>
      </c>
      <c r="AM91" s="33">
        <f t="shared" si="30"/>
        <v>30</v>
      </c>
      <c r="AN91" s="33">
        <f t="shared" si="29"/>
        <v>1</v>
      </c>
    </row>
    <row r="92" spans="1:257" s="26" customFormat="1" ht="33.75" customHeight="1" x14ac:dyDescent="0.25">
      <c r="A92" s="73">
        <v>56</v>
      </c>
      <c r="B92" s="110" t="s">
        <v>48</v>
      </c>
      <c r="C92" s="31"/>
      <c r="D92" s="31" t="s">
        <v>185</v>
      </c>
      <c r="E92" s="33"/>
      <c r="F92" s="33">
        <v>2</v>
      </c>
      <c r="G92" s="31"/>
      <c r="H92" s="36"/>
      <c r="I92" s="36"/>
      <c r="J92" s="36"/>
      <c r="K92" s="36"/>
      <c r="L92" s="36"/>
      <c r="M92" s="38">
        <v>25</v>
      </c>
      <c r="N92" s="38"/>
      <c r="O92" s="38"/>
      <c r="P92" s="38"/>
      <c r="Q92" s="38">
        <v>1</v>
      </c>
      <c r="R92" s="63"/>
      <c r="S92" s="63"/>
      <c r="T92" s="63"/>
      <c r="U92" s="63"/>
      <c r="V92" s="63"/>
      <c r="W92" s="59"/>
      <c r="X92" s="59"/>
      <c r="Y92" s="59"/>
      <c r="Z92" s="59"/>
      <c r="AA92" s="59"/>
      <c r="AB92" s="60"/>
      <c r="AC92" s="60"/>
      <c r="AD92" s="60"/>
      <c r="AE92" s="60"/>
      <c r="AF92" s="60"/>
      <c r="AG92" s="64"/>
      <c r="AH92" s="64"/>
      <c r="AI92" s="64"/>
      <c r="AJ92" s="64"/>
      <c r="AK92" s="64"/>
      <c r="AL92" s="33">
        <f t="shared" si="28"/>
        <v>25</v>
      </c>
      <c r="AM92" s="33">
        <f t="shared" si="30"/>
        <v>25</v>
      </c>
      <c r="AN92" s="33">
        <f t="shared" si="29"/>
        <v>1</v>
      </c>
    </row>
    <row r="93" spans="1:257" s="26" customFormat="1" ht="38.25" customHeight="1" x14ac:dyDescent="0.25">
      <c r="A93" s="113">
        <v>57</v>
      </c>
      <c r="B93" s="110" t="s">
        <v>49</v>
      </c>
      <c r="C93" s="31"/>
      <c r="D93" s="31" t="s">
        <v>186</v>
      </c>
      <c r="E93" s="33"/>
      <c r="F93" s="33">
        <v>1</v>
      </c>
      <c r="G93" s="31"/>
      <c r="H93" s="36">
        <v>15</v>
      </c>
      <c r="I93" s="36">
        <v>15</v>
      </c>
      <c r="J93" s="36">
        <v>15</v>
      </c>
      <c r="K93" s="36">
        <v>15</v>
      </c>
      <c r="L93" s="36">
        <v>2</v>
      </c>
      <c r="M93" s="38"/>
      <c r="N93" s="38"/>
      <c r="O93" s="38"/>
      <c r="P93" s="38"/>
      <c r="Q93" s="38"/>
      <c r="R93" s="63"/>
      <c r="S93" s="63"/>
      <c r="T93" s="63"/>
      <c r="U93" s="63"/>
      <c r="V93" s="63"/>
      <c r="W93" s="59"/>
      <c r="X93" s="59"/>
      <c r="Y93" s="59"/>
      <c r="Z93" s="59"/>
      <c r="AA93" s="59"/>
      <c r="AB93" s="60"/>
      <c r="AC93" s="60"/>
      <c r="AD93" s="60"/>
      <c r="AE93" s="60"/>
      <c r="AF93" s="60"/>
      <c r="AG93" s="64"/>
      <c r="AH93" s="64"/>
      <c r="AI93" s="64"/>
      <c r="AJ93" s="64"/>
      <c r="AK93" s="64"/>
      <c r="AL93" s="33">
        <f t="shared" si="28"/>
        <v>30</v>
      </c>
      <c r="AM93" s="33">
        <f t="shared" si="30"/>
        <v>60</v>
      </c>
      <c r="AN93" s="33">
        <f t="shared" si="29"/>
        <v>2</v>
      </c>
    </row>
    <row r="94" spans="1:257" ht="36.75" customHeight="1" x14ac:dyDescent="0.25">
      <c r="A94" s="73">
        <v>58</v>
      </c>
      <c r="B94" s="110" t="s">
        <v>75</v>
      </c>
      <c r="C94" s="31"/>
      <c r="D94" s="31" t="s">
        <v>187</v>
      </c>
      <c r="E94" s="33"/>
      <c r="F94" s="33" t="s">
        <v>109</v>
      </c>
      <c r="G94" s="31"/>
      <c r="H94" s="36"/>
      <c r="I94" s="36"/>
      <c r="J94" s="36">
        <v>25</v>
      </c>
      <c r="K94" s="36">
        <v>5</v>
      </c>
      <c r="L94" s="36">
        <v>1</v>
      </c>
      <c r="M94" s="38"/>
      <c r="N94" s="38"/>
      <c r="O94" s="38">
        <v>20</v>
      </c>
      <c r="P94" s="38">
        <v>10</v>
      </c>
      <c r="Q94" s="38">
        <v>1</v>
      </c>
      <c r="R94" s="63"/>
      <c r="S94" s="63"/>
      <c r="T94" s="63"/>
      <c r="U94" s="63"/>
      <c r="V94" s="63"/>
      <c r="W94" s="59"/>
      <c r="X94" s="59"/>
      <c r="Y94" s="59"/>
      <c r="Z94" s="59"/>
      <c r="AA94" s="59"/>
      <c r="AB94" s="60"/>
      <c r="AC94" s="60"/>
      <c r="AD94" s="60"/>
      <c r="AE94" s="60"/>
      <c r="AF94" s="60"/>
      <c r="AG94" s="64"/>
      <c r="AH94" s="64"/>
      <c r="AI94" s="64"/>
      <c r="AJ94" s="64"/>
      <c r="AK94" s="64"/>
      <c r="AL94" s="33">
        <f t="shared" si="28"/>
        <v>45</v>
      </c>
      <c r="AM94" s="33">
        <f t="shared" si="30"/>
        <v>60</v>
      </c>
      <c r="AN94" s="33">
        <f t="shared" si="29"/>
        <v>2</v>
      </c>
    </row>
    <row r="95" spans="1:257" s="26" customFormat="1" ht="45" customHeight="1" x14ac:dyDescent="0.25">
      <c r="A95" s="73">
        <v>59</v>
      </c>
      <c r="B95" s="11" t="s">
        <v>69</v>
      </c>
      <c r="C95" s="31"/>
      <c r="D95" s="31" t="s">
        <v>188</v>
      </c>
      <c r="E95" s="33"/>
      <c r="F95" s="47" t="s">
        <v>99</v>
      </c>
      <c r="G95" s="48"/>
      <c r="H95" s="36"/>
      <c r="I95" s="36"/>
      <c r="J95" s="36"/>
      <c r="K95" s="36"/>
      <c r="L95" s="36"/>
      <c r="M95" s="38"/>
      <c r="N95" s="38"/>
      <c r="O95" s="38"/>
      <c r="P95" s="38"/>
      <c r="Q95" s="38"/>
      <c r="R95" s="63"/>
      <c r="S95" s="63"/>
      <c r="T95" s="63"/>
      <c r="U95" s="63"/>
      <c r="V95" s="63"/>
      <c r="W95" s="59">
        <v>15</v>
      </c>
      <c r="X95" s="59"/>
      <c r="Y95" s="59">
        <v>15</v>
      </c>
      <c r="Z95" s="59"/>
      <c r="AA95" s="59">
        <v>1</v>
      </c>
      <c r="AB95" s="60">
        <v>15</v>
      </c>
      <c r="AC95" s="60"/>
      <c r="AD95" s="60">
        <v>15</v>
      </c>
      <c r="AE95" s="60"/>
      <c r="AF95" s="60">
        <v>1</v>
      </c>
      <c r="AG95" s="64">
        <v>30</v>
      </c>
      <c r="AH95" s="64"/>
      <c r="AI95" s="64"/>
      <c r="AJ95" s="64"/>
      <c r="AK95" s="64">
        <v>1</v>
      </c>
      <c r="AL95" s="33">
        <f>SUM(H95,J95,M95,O95,R95,T95,W95,Y95,AB95,AD95,AG95,AI95)</f>
        <v>90</v>
      </c>
      <c r="AM95" s="33">
        <f t="shared" si="30"/>
        <v>90</v>
      </c>
      <c r="AN95" s="33">
        <f t="shared" si="29"/>
        <v>3</v>
      </c>
    </row>
    <row r="96" spans="1:257" ht="27.75" customHeight="1" x14ac:dyDescent="0.25">
      <c r="A96" s="113">
        <v>60</v>
      </c>
      <c r="B96" s="11" t="s">
        <v>71</v>
      </c>
      <c r="C96" s="31"/>
      <c r="D96" s="31" t="s">
        <v>189</v>
      </c>
      <c r="E96" s="33"/>
      <c r="F96" s="47">
        <v>5</v>
      </c>
      <c r="G96" s="48"/>
      <c r="H96" s="36"/>
      <c r="I96" s="36"/>
      <c r="J96" s="36"/>
      <c r="K96" s="36"/>
      <c r="L96" s="36"/>
      <c r="M96" s="38"/>
      <c r="N96" s="38"/>
      <c r="O96" s="38"/>
      <c r="P96" s="38"/>
      <c r="Q96" s="38"/>
      <c r="R96" s="63"/>
      <c r="S96" s="63"/>
      <c r="T96" s="63"/>
      <c r="U96" s="63"/>
      <c r="V96" s="63"/>
      <c r="W96" s="59"/>
      <c r="X96" s="59"/>
      <c r="Y96" s="59"/>
      <c r="Z96" s="59"/>
      <c r="AA96" s="59"/>
      <c r="AB96" s="60">
        <v>30</v>
      </c>
      <c r="AC96" s="60"/>
      <c r="AD96" s="60"/>
      <c r="AE96" s="60"/>
      <c r="AF96" s="60">
        <v>1</v>
      </c>
      <c r="AG96" s="64"/>
      <c r="AH96" s="64"/>
      <c r="AI96" s="64"/>
      <c r="AJ96" s="64"/>
      <c r="AK96" s="64"/>
      <c r="AL96" s="33">
        <f>SUM(H96,J96,M96,O96,R96,T96,W96,Y96,AB96,AD96,AG96,AI96)</f>
        <v>30</v>
      </c>
      <c r="AM96" s="33">
        <f t="shared" si="30"/>
        <v>30</v>
      </c>
      <c r="AN96" s="33">
        <f t="shared" si="29"/>
        <v>1</v>
      </c>
    </row>
    <row r="97" spans="1:257" ht="43.5" customHeight="1" x14ac:dyDescent="0.25">
      <c r="A97" s="73">
        <v>61</v>
      </c>
      <c r="B97" s="11" t="s">
        <v>73</v>
      </c>
      <c r="C97" s="31"/>
      <c r="D97" s="31" t="s">
        <v>190</v>
      </c>
      <c r="E97" s="33"/>
      <c r="F97" s="47" t="s">
        <v>127</v>
      </c>
      <c r="G97" s="48"/>
      <c r="H97" s="36"/>
      <c r="I97" s="36"/>
      <c r="J97" s="36"/>
      <c r="K97" s="36"/>
      <c r="L97" s="36"/>
      <c r="M97" s="38"/>
      <c r="N97" s="38"/>
      <c r="O97" s="38"/>
      <c r="P97" s="38"/>
      <c r="Q97" s="38"/>
      <c r="R97" s="63">
        <v>20</v>
      </c>
      <c r="S97" s="63">
        <v>10</v>
      </c>
      <c r="T97" s="63">
        <v>25</v>
      </c>
      <c r="U97" s="63">
        <v>5</v>
      </c>
      <c r="V97" s="63">
        <v>2</v>
      </c>
      <c r="W97" s="59"/>
      <c r="X97" s="59"/>
      <c r="Y97" s="59"/>
      <c r="Z97" s="59"/>
      <c r="AA97" s="59"/>
      <c r="AB97" s="60"/>
      <c r="AC97" s="60"/>
      <c r="AD97" s="60"/>
      <c r="AE97" s="60"/>
      <c r="AF97" s="60"/>
      <c r="AG97" s="64"/>
      <c r="AH97" s="64"/>
      <c r="AI97" s="64"/>
      <c r="AJ97" s="64"/>
      <c r="AK97" s="64"/>
      <c r="AL97" s="33">
        <f>SUM(H97,J97,M97,O97,R97,T97,W97,Y97,AB97,AD97,AG97,AI97)</f>
        <v>45</v>
      </c>
      <c r="AM97" s="33">
        <f t="shared" si="30"/>
        <v>60</v>
      </c>
      <c r="AN97" s="33">
        <f t="shared" si="29"/>
        <v>2</v>
      </c>
    </row>
    <row r="98" spans="1:257" ht="23.25" customHeight="1" x14ac:dyDescent="0.25">
      <c r="A98" s="73">
        <v>62</v>
      </c>
      <c r="B98" s="11" t="s">
        <v>64</v>
      </c>
      <c r="C98" s="31"/>
      <c r="D98" s="31" t="s">
        <v>191</v>
      </c>
      <c r="E98" s="33"/>
      <c r="F98" s="47" t="s">
        <v>95</v>
      </c>
      <c r="G98" s="48"/>
      <c r="H98" s="36"/>
      <c r="I98" s="36"/>
      <c r="J98" s="36"/>
      <c r="K98" s="36"/>
      <c r="L98" s="36"/>
      <c r="M98" s="38"/>
      <c r="N98" s="38"/>
      <c r="O98" s="38"/>
      <c r="P98" s="38"/>
      <c r="Q98" s="38"/>
      <c r="R98" s="63"/>
      <c r="S98" s="63"/>
      <c r="T98" s="63"/>
      <c r="U98" s="63"/>
      <c r="V98" s="63"/>
      <c r="W98" s="59">
        <v>30</v>
      </c>
      <c r="X98" s="59"/>
      <c r="Y98" s="59"/>
      <c r="Z98" s="59"/>
      <c r="AA98" s="59">
        <v>1</v>
      </c>
      <c r="AB98" s="60">
        <v>35</v>
      </c>
      <c r="AC98" s="60">
        <v>25</v>
      </c>
      <c r="AD98" s="60"/>
      <c r="AE98" s="60"/>
      <c r="AF98" s="60">
        <v>2</v>
      </c>
      <c r="AG98" s="64"/>
      <c r="AH98" s="64"/>
      <c r="AI98" s="64"/>
      <c r="AJ98" s="64"/>
      <c r="AK98" s="64"/>
      <c r="AL98" s="33">
        <f>SUM(H98,J98,M98,O98,R98,T98,W98,Y98,AB98,AD98,AG98,AI98)</f>
        <v>65</v>
      </c>
      <c r="AM98" s="33">
        <f t="shared" si="30"/>
        <v>90</v>
      </c>
      <c r="AN98" s="33">
        <f t="shared" si="29"/>
        <v>3</v>
      </c>
    </row>
    <row r="99" spans="1:257" s="49" customFormat="1" ht="34.5" customHeight="1" x14ac:dyDescent="0.25">
      <c r="A99" s="113">
        <v>63</v>
      </c>
      <c r="B99" s="11" t="s">
        <v>129</v>
      </c>
      <c r="C99" s="31"/>
      <c r="D99" s="31" t="s">
        <v>192</v>
      </c>
      <c r="E99" s="33"/>
      <c r="F99" s="33">
        <v>2</v>
      </c>
      <c r="G99" s="31"/>
      <c r="H99" s="36"/>
      <c r="I99" s="36"/>
      <c r="J99" s="36"/>
      <c r="K99" s="36"/>
      <c r="L99" s="36"/>
      <c r="M99" s="38">
        <v>15</v>
      </c>
      <c r="N99" s="38">
        <v>15</v>
      </c>
      <c r="O99" s="38">
        <v>15</v>
      </c>
      <c r="P99" s="38">
        <v>15</v>
      </c>
      <c r="Q99" s="38">
        <v>2</v>
      </c>
      <c r="R99" s="63"/>
      <c r="S99" s="63"/>
      <c r="T99" s="63"/>
      <c r="U99" s="63"/>
      <c r="V99" s="63"/>
      <c r="W99" s="59"/>
      <c r="X99" s="59"/>
      <c r="Y99" s="59"/>
      <c r="Z99" s="59"/>
      <c r="AA99" s="59"/>
      <c r="AB99" s="60"/>
      <c r="AC99" s="60"/>
      <c r="AD99" s="60"/>
      <c r="AE99" s="60"/>
      <c r="AF99" s="60"/>
      <c r="AG99" s="64"/>
      <c r="AH99" s="64"/>
      <c r="AI99" s="64"/>
      <c r="AJ99" s="64"/>
      <c r="AK99" s="64"/>
      <c r="AL99" s="33">
        <f>SUM(H99,J99,M99,O99,R99,T99,W99,Y99,AB99,,,,AD99,AG99,AI99)</f>
        <v>30</v>
      </c>
      <c r="AM99" s="33">
        <f t="shared" si="30"/>
        <v>60</v>
      </c>
      <c r="AN99" s="33">
        <f t="shared" si="29"/>
        <v>2</v>
      </c>
    </row>
    <row r="100" spans="1:257" s="49" customFormat="1" ht="53.25" customHeight="1" x14ac:dyDescent="0.25">
      <c r="A100" s="73">
        <v>64</v>
      </c>
      <c r="B100" s="11" t="s">
        <v>125</v>
      </c>
      <c r="C100" s="31"/>
      <c r="D100" s="31" t="s">
        <v>193</v>
      </c>
      <c r="E100" s="33"/>
      <c r="F100" s="33">
        <v>2</v>
      </c>
      <c r="G100" s="31"/>
      <c r="H100" s="36"/>
      <c r="I100" s="36"/>
      <c r="J100" s="36"/>
      <c r="K100" s="36"/>
      <c r="L100" s="36"/>
      <c r="M100" s="38">
        <v>30</v>
      </c>
      <c r="N100" s="38"/>
      <c r="O100" s="38"/>
      <c r="P100" s="38"/>
      <c r="Q100" s="38">
        <v>1</v>
      </c>
      <c r="R100" s="63"/>
      <c r="S100" s="63"/>
      <c r="T100" s="63"/>
      <c r="U100" s="63"/>
      <c r="V100" s="63"/>
      <c r="W100" s="59"/>
      <c r="X100" s="59"/>
      <c r="Y100" s="59"/>
      <c r="Z100" s="59"/>
      <c r="AA100" s="59"/>
      <c r="AB100" s="60"/>
      <c r="AC100" s="60"/>
      <c r="AD100" s="60"/>
      <c r="AE100" s="60"/>
      <c r="AF100" s="60"/>
      <c r="AG100" s="64"/>
      <c r="AH100" s="64"/>
      <c r="AI100" s="64"/>
      <c r="AJ100" s="64"/>
      <c r="AK100" s="64"/>
      <c r="AL100" s="33">
        <f>SUM(H100,J100,M100,O100,R100,T100,W100,Y100,AB100,,,,AD100,AG100,AI100)</f>
        <v>30</v>
      </c>
      <c r="AM100" s="33">
        <v>30</v>
      </c>
      <c r="AN100" s="33">
        <f t="shared" si="29"/>
        <v>1</v>
      </c>
    </row>
    <row r="101" spans="1:257" s="51" customFormat="1" ht="36.75" customHeight="1" x14ac:dyDescent="0.25">
      <c r="A101" s="259" t="s">
        <v>197</v>
      </c>
      <c r="B101" s="260"/>
      <c r="C101" s="114"/>
      <c r="D101" s="114"/>
      <c r="E101" s="115"/>
      <c r="F101" s="115"/>
      <c r="G101" s="116"/>
      <c r="H101" s="117">
        <f t="shared" ref="H101:AK101" si="31">SUM(H87:H98)</f>
        <v>45</v>
      </c>
      <c r="I101" s="117">
        <f t="shared" si="31"/>
        <v>45</v>
      </c>
      <c r="J101" s="117">
        <f t="shared" si="31"/>
        <v>40</v>
      </c>
      <c r="K101" s="117">
        <f t="shared" si="31"/>
        <v>20</v>
      </c>
      <c r="L101" s="117">
        <f t="shared" si="31"/>
        <v>5</v>
      </c>
      <c r="M101" s="117">
        <f t="shared" si="31"/>
        <v>100</v>
      </c>
      <c r="N101" s="117">
        <f t="shared" si="31"/>
        <v>15</v>
      </c>
      <c r="O101" s="117">
        <f t="shared" si="31"/>
        <v>35</v>
      </c>
      <c r="P101" s="117">
        <f t="shared" si="31"/>
        <v>25</v>
      </c>
      <c r="Q101" s="117">
        <f t="shared" si="31"/>
        <v>6</v>
      </c>
      <c r="R101" s="117">
        <f t="shared" si="31"/>
        <v>20</v>
      </c>
      <c r="S101" s="117">
        <f t="shared" si="31"/>
        <v>10</v>
      </c>
      <c r="T101" s="117">
        <f t="shared" si="31"/>
        <v>25</v>
      </c>
      <c r="U101" s="117">
        <f t="shared" si="31"/>
        <v>5</v>
      </c>
      <c r="V101" s="117">
        <f t="shared" si="31"/>
        <v>2</v>
      </c>
      <c r="W101" s="117">
        <f t="shared" si="31"/>
        <v>45</v>
      </c>
      <c r="X101" s="117">
        <f t="shared" si="31"/>
        <v>0</v>
      </c>
      <c r="Y101" s="117">
        <f t="shared" si="31"/>
        <v>15</v>
      </c>
      <c r="Z101" s="117">
        <f t="shared" si="31"/>
        <v>0</v>
      </c>
      <c r="AA101" s="117">
        <f t="shared" si="31"/>
        <v>2</v>
      </c>
      <c r="AB101" s="117">
        <f t="shared" si="31"/>
        <v>80</v>
      </c>
      <c r="AC101" s="117">
        <f t="shared" si="31"/>
        <v>25</v>
      </c>
      <c r="AD101" s="117">
        <f t="shared" si="31"/>
        <v>15</v>
      </c>
      <c r="AE101" s="117">
        <f t="shared" si="31"/>
        <v>0</v>
      </c>
      <c r="AF101" s="117">
        <f t="shared" si="31"/>
        <v>4</v>
      </c>
      <c r="AG101" s="117">
        <f t="shared" si="31"/>
        <v>30</v>
      </c>
      <c r="AH101" s="117">
        <f t="shared" si="31"/>
        <v>0</v>
      </c>
      <c r="AI101" s="117">
        <f t="shared" si="31"/>
        <v>0</v>
      </c>
      <c r="AJ101" s="117">
        <f t="shared" si="31"/>
        <v>0</v>
      </c>
      <c r="AK101" s="117">
        <f t="shared" si="31"/>
        <v>1</v>
      </c>
      <c r="AL101" s="117">
        <f>SUM(AL87:AL98)</f>
        <v>450</v>
      </c>
      <c r="AM101" s="117">
        <f>SUM(AM87:AM98)</f>
        <v>595</v>
      </c>
      <c r="AN101" s="117">
        <f t="shared" ref="AN101" si="32">SUM(AN87:AN98)</f>
        <v>20</v>
      </c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  <c r="BK101" s="50"/>
      <c r="BL101" s="50"/>
      <c r="BM101" s="50"/>
      <c r="BN101" s="50"/>
      <c r="BO101" s="50"/>
      <c r="BP101" s="50"/>
      <c r="BQ101" s="50"/>
      <c r="BR101" s="50"/>
      <c r="BS101" s="50"/>
      <c r="BT101" s="50"/>
      <c r="BU101" s="50"/>
      <c r="BV101" s="50"/>
      <c r="BW101" s="50"/>
      <c r="BX101" s="50"/>
      <c r="BY101" s="50"/>
      <c r="BZ101" s="50"/>
      <c r="CA101" s="50"/>
      <c r="CB101" s="50"/>
      <c r="CC101" s="50"/>
      <c r="CD101" s="50"/>
      <c r="CE101" s="50"/>
      <c r="CF101" s="50"/>
      <c r="CG101" s="50"/>
      <c r="CH101" s="50"/>
      <c r="CI101" s="50"/>
      <c r="CJ101" s="50"/>
      <c r="CK101" s="50"/>
      <c r="CL101" s="50"/>
      <c r="CM101" s="50"/>
      <c r="CN101" s="50"/>
      <c r="CO101" s="50"/>
      <c r="CP101" s="50"/>
      <c r="CQ101" s="50"/>
      <c r="CR101" s="50"/>
      <c r="CS101" s="50"/>
      <c r="CT101" s="50"/>
      <c r="CU101" s="50"/>
      <c r="CV101" s="50"/>
      <c r="CW101" s="50"/>
      <c r="CX101" s="50"/>
      <c r="CY101" s="50"/>
      <c r="CZ101" s="50"/>
      <c r="DA101" s="50"/>
      <c r="DB101" s="50"/>
      <c r="DC101" s="50"/>
      <c r="DD101" s="50"/>
      <c r="DE101" s="50"/>
      <c r="DF101" s="50"/>
      <c r="DG101" s="50"/>
      <c r="DH101" s="50"/>
      <c r="DI101" s="50"/>
      <c r="DJ101" s="50"/>
      <c r="DK101" s="50"/>
      <c r="DL101" s="50"/>
      <c r="DM101" s="50"/>
      <c r="DN101" s="50"/>
      <c r="DO101" s="50"/>
      <c r="DP101" s="50"/>
      <c r="DQ101" s="50"/>
      <c r="DR101" s="50"/>
      <c r="DS101" s="50"/>
      <c r="DT101" s="50"/>
      <c r="DU101" s="50"/>
      <c r="DV101" s="50"/>
      <c r="DW101" s="50"/>
      <c r="DX101" s="50"/>
      <c r="DY101" s="50"/>
      <c r="DZ101" s="50"/>
      <c r="EA101" s="50"/>
      <c r="EB101" s="50"/>
      <c r="EC101" s="50"/>
      <c r="ED101" s="50"/>
      <c r="EE101" s="50"/>
      <c r="EF101" s="50"/>
      <c r="EG101" s="50"/>
      <c r="EH101" s="50"/>
      <c r="EI101" s="50"/>
      <c r="EJ101" s="50"/>
      <c r="EK101" s="50"/>
      <c r="EL101" s="50"/>
      <c r="EM101" s="50"/>
      <c r="EN101" s="50"/>
      <c r="EO101" s="50"/>
      <c r="EP101" s="50"/>
      <c r="EQ101" s="50"/>
      <c r="ER101" s="50"/>
      <c r="ES101" s="50"/>
      <c r="ET101" s="50"/>
      <c r="EU101" s="50"/>
      <c r="EV101" s="50"/>
      <c r="EW101" s="50"/>
      <c r="EX101" s="50"/>
      <c r="EY101" s="50"/>
      <c r="EZ101" s="50"/>
      <c r="FA101" s="50"/>
      <c r="FB101" s="50"/>
      <c r="FC101" s="50"/>
      <c r="FD101" s="50"/>
      <c r="FE101" s="50"/>
      <c r="FF101" s="50"/>
      <c r="FG101" s="50"/>
      <c r="FH101" s="50"/>
      <c r="FI101" s="50"/>
      <c r="FJ101" s="50"/>
      <c r="FK101" s="50"/>
      <c r="FL101" s="50"/>
      <c r="FM101" s="50"/>
      <c r="FN101" s="50"/>
      <c r="FO101" s="50"/>
      <c r="FP101" s="50"/>
      <c r="FQ101" s="50"/>
      <c r="FR101" s="50"/>
      <c r="FS101" s="50"/>
      <c r="FT101" s="50"/>
      <c r="FU101" s="50"/>
      <c r="FV101" s="50"/>
      <c r="FW101" s="50"/>
      <c r="FX101" s="50"/>
      <c r="FY101" s="50"/>
      <c r="FZ101" s="50"/>
      <c r="GA101" s="50"/>
      <c r="GB101" s="50"/>
      <c r="GC101" s="50"/>
      <c r="GD101" s="50"/>
      <c r="GE101" s="50"/>
      <c r="GF101" s="50"/>
      <c r="GG101" s="50"/>
      <c r="GH101" s="50"/>
      <c r="GI101" s="50"/>
      <c r="GJ101" s="50"/>
      <c r="GK101" s="50"/>
      <c r="GL101" s="50"/>
      <c r="GM101" s="50"/>
      <c r="GN101" s="50"/>
      <c r="GO101" s="50"/>
      <c r="GP101" s="50"/>
      <c r="GQ101" s="50"/>
      <c r="GR101" s="50"/>
      <c r="GS101" s="50"/>
      <c r="GT101" s="50"/>
      <c r="GU101" s="50"/>
      <c r="GV101" s="50"/>
      <c r="GW101" s="50"/>
      <c r="GX101" s="50"/>
      <c r="GY101" s="50"/>
      <c r="GZ101" s="50"/>
      <c r="HA101" s="50"/>
      <c r="HB101" s="50"/>
      <c r="HC101" s="50"/>
      <c r="HD101" s="50"/>
      <c r="HE101" s="50"/>
      <c r="HF101" s="50"/>
      <c r="HG101" s="50"/>
      <c r="HH101" s="50"/>
      <c r="HI101" s="50"/>
      <c r="HJ101" s="50"/>
      <c r="HK101" s="50"/>
      <c r="HL101" s="50"/>
      <c r="HM101" s="50"/>
      <c r="HN101" s="50"/>
      <c r="HO101" s="50"/>
      <c r="HP101" s="50"/>
      <c r="HQ101" s="50"/>
      <c r="HR101" s="50"/>
      <c r="HS101" s="50"/>
      <c r="HT101" s="50"/>
      <c r="HU101" s="50"/>
      <c r="HV101" s="50"/>
      <c r="HW101" s="50"/>
      <c r="HX101" s="50"/>
      <c r="HY101" s="50"/>
      <c r="HZ101" s="50"/>
      <c r="IA101" s="50"/>
      <c r="IB101" s="50"/>
      <c r="IC101" s="50"/>
      <c r="ID101" s="50"/>
      <c r="IE101" s="50"/>
      <c r="IF101" s="50"/>
      <c r="IG101" s="50"/>
      <c r="IH101" s="50"/>
      <c r="II101" s="50"/>
      <c r="IJ101" s="50"/>
      <c r="IK101" s="50"/>
      <c r="IL101" s="50"/>
      <c r="IM101" s="50"/>
      <c r="IN101" s="50"/>
      <c r="IO101" s="50"/>
      <c r="IP101" s="50"/>
      <c r="IQ101" s="50"/>
      <c r="IR101" s="50"/>
      <c r="IS101" s="50"/>
      <c r="IT101" s="50"/>
      <c r="IU101" s="50"/>
      <c r="IV101" s="50"/>
      <c r="IW101" s="50"/>
    </row>
    <row r="102" spans="1:257" s="51" customFormat="1" ht="50.25" customHeight="1" x14ac:dyDescent="0.25">
      <c r="A102" s="268" t="s">
        <v>198</v>
      </c>
      <c r="B102" s="269"/>
      <c r="C102" s="145"/>
      <c r="D102" s="146"/>
      <c r="E102" s="115"/>
      <c r="F102" s="115"/>
      <c r="G102" s="116"/>
      <c r="H102" s="82">
        <f>SUM(H87:H100)</f>
        <v>45</v>
      </c>
      <c r="I102" s="82">
        <f t="shared" ref="I102:AN102" si="33">SUM(I87:I100)</f>
        <v>45</v>
      </c>
      <c r="J102" s="82">
        <f t="shared" si="33"/>
        <v>40</v>
      </c>
      <c r="K102" s="82">
        <f t="shared" si="33"/>
        <v>20</v>
      </c>
      <c r="L102" s="82">
        <f t="shared" si="33"/>
        <v>5</v>
      </c>
      <c r="M102" s="82">
        <f t="shared" si="33"/>
        <v>145</v>
      </c>
      <c r="N102" s="82">
        <f t="shared" si="33"/>
        <v>30</v>
      </c>
      <c r="O102" s="82">
        <f t="shared" si="33"/>
        <v>50</v>
      </c>
      <c r="P102" s="82">
        <f t="shared" si="33"/>
        <v>40</v>
      </c>
      <c r="Q102" s="82">
        <f t="shared" si="33"/>
        <v>9</v>
      </c>
      <c r="R102" s="82">
        <f t="shared" si="33"/>
        <v>20</v>
      </c>
      <c r="S102" s="82">
        <f t="shared" si="33"/>
        <v>10</v>
      </c>
      <c r="T102" s="82">
        <f t="shared" si="33"/>
        <v>25</v>
      </c>
      <c r="U102" s="82">
        <f t="shared" si="33"/>
        <v>5</v>
      </c>
      <c r="V102" s="82">
        <f t="shared" si="33"/>
        <v>2</v>
      </c>
      <c r="W102" s="82">
        <f t="shared" si="33"/>
        <v>45</v>
      </c>
      <c r="X102" s="82">
        <f t="shared" si="33"/>
        <v>0</v>
      </c>
      <c r="Y102" s="82">
        <f t="shared" si="33"/>
        <v>15</v>
      </c>
      <c r="Z102" s="82">
        <f t="shared" si="33"/>
        <v>0</v>
      </c>
      <c r="AA102" s="82">
        <f t="shared" si="33"/>
        <v>2</v>
      </c>
      <c r="AB102" s="82">
        <f t="shared" si="33"/>
        <v>80</v>
      </c>
      <c r="AC102" s="82">
        <f t="shared" si="33"/>
        <v>25</v>
      </c>
      <c r="AD102" s="82">
        <f t="shared" si="33"/>
        <v>15</v>
      </c>
      <c r="AE102" s="82">
        <f t="shared" si="33"/>
        <v>0</v>
      </c>
      <c r="AF102" s="82">
        <f t="shared" si="33"/>
        <v>4</v>
      </c>
      <c r="AG102" s="82">
        <f t="shared" si="33"/>
        <v>30</v>
      </c>
      <c r="AH102" s="82">
        <f t="shared" si="33"/>
        <v>0</v>
      </c>
      <c r="AI102" s="82">
        <f t="shared" si="33"/>
        <v>0</v>
      </c>
      <c r="AJ102" s="82">
        <f t="shared" si="33"/>
        <v>0</v>
      </c>
      <c r="AK102" s="82">
        <f t="shared" si="33"/>
        <v>1</v>
      </c>
      <c r="AL102" s="82">
        <f t="shared" si="33"/>
        <v>510</v>
      </c>
      <c r="AM102" s="82">
        <f t="shared" si="33"/>
        <v>685</v>
      </c>
      <c r="AN102" s="82">
        <f t="shared" si="33"/>
        <v>23</v>
      </c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50"/>
      <c r="BK102" s="50"/>
      <c r="BL102" s="50"/>
      <c r="BM102" s="50"/>
      <c r="BN102" s="50"/>
      <c r="BO102" s="50"/>
      <c r="BP102" s="50"/>
      <c r="BQ102" s="50"/>
      <c r="BR102" s="50"/>
      <c r="BS102" s="50"/>
      <c r="BT102" s="50"/>
      <c r="BU102" s="50"/>
      <c r="BV102" s="50"/>
      <c r="BW102" s="50"/>
      <c r="BX102" s="50"/>
      <c r="BY102" s="50"/>
      <c r="BZ102" s="50"/>
      <c r="CA102" s="50"/>
      <c r="CB102" s="50"/>
      <c r="CC102" s="50"/>
      <c r="CD102" s="50"/>
      <c r="CE102" s="50"/>
      <c r="CF102" s="50"/>
      <c r="CG102" s="50"/>
      <c r="CH102" s="50"/>
      <c r="CI102" s="50"/>
      <c r="CJ102" s="50"/>
      <c r="CK102" s="50"/>
      <c r="CL102" s="50"/>
      <c r="CM102" s="50"/>
      <c r="CN102" s="50"/>
      <c r="CO102" s="50"/>
      <c r="CP102" s="50"/>
      <c r="CQ102" s="50"/>
      <c r="CR102" s="50"/>
      <c r="CS102" s="50"/>
      <c r="CT102" s="50"/>
      <c r="CU102" s="50"/>
      <c r="CV102" s="50"/>
      <c r="CW102" s="50"/>
      <c r="CX102" s="50"/>
      <c r="CY102" s="50"/>
      <c r="CZ102" s="50"/>
      <c r="DA102" s="50"/>
      <c r="DB102" s="50"/>
      <c r="DC102" s="50"/>
      <c r="DD102" s="50"/>
      <c r="DE102" s="50"/>
      <c r="DF102" s="50"/>
      <c r="DG102" s="50"/>
      <c r="DH102" s="50"/>
      <c r="DI102" s="50"/>
      <c r="DJ102" s="50"/>
      <c r="DK102" s="50"/>
      <c r="DL102" s="50"/>
      <c r="DM102" s="50"/>
      <c r="DN102" s="50"/>
      <c r="DO102" s="50"/>
      <c r="DP102" s="50"/>
      <c r="DQ102" s="50"/>
      <c r="DR102" s="50"/>
      <c r="DS102" s="50"/>
      <c r="DT102" s="50"/>
      <c r="DU102" s="50"/>
      <c r="DV102" s="50"/>
      <c r="DW102" s="50"/>
      <c r="DX102" s="50"/>
      <c r="DY102" s="50"/>
      <c r="DZ102" s="50"/>
      <c r="EA102" s="50"/>
      <c r="EB102" s="50"/>
      <c r="EC102" s="50"/>
      <c r="ED102" s="50"/>
      <c r="EE102" s="50"/>
      <c r="EF102" s="50"/>
      <c r="EG102" s="50"/>
      <c r="EH102" s="50"/>
      <c r="EI102" s="50"/>
      <c r="EJ102" s="50"/>
      <c r="EK102" s="50"/>
      <c r="EL102" s="50"/>
      <c r="EM102" s="50"/>
      <c r="EN102" s="50"/>
      <c r="EO102" s="50"/>
      <c r="EP102" s="50"/>
      <c r="EQ102" s="50"/>
      <c r="ER102" s="50"/>
      <c r="ES102" s="50"/>
      <c r="ET102" s="50"/>
      <c r="EU102" s="50"/>
      <c r="EV102" s="50"/>
      <c r="EW102" s="50"/>
      <c r="EX102" s="50"/>
      <c r="EY102" s="50"/>
      <c r="EZ102" s="50"/>
      <c r="FA102" s="50"/>
      <c r="FB102" s="50"/>
      <c r="FC102" s="50"/>
      <c r="FD102" s="50"/>
      <c r="FE102" s="50"/>
      <c r="FF102" s="50"/>
      <c r="FG102" s="50"/>
      <c r="FH102" s="50"/>
      <c r="FI102" s="50"/>
      <c r="FJ102" s="50"/>
      <c r="FK102" s="50"/>
      <c r="FL102" s="50"/>
      <c r="FM102" s="50"/>
      <c r="FN102" s="50"/>
      <c r="FO102" s="50"/>
      <c r="FP102" s="50"/>
      <c r="FQ102" s="50"/>
      <c r="FR102" s="50"/>
      <c r="FS102" s="50"/>
      <c r="FT102" s="50"/>
      <c r="FU102" s="50"/>
      <c r="FV102" s="50"/>
      <c r="FW102" s="50"/>
      <c r="FX102" s="50"/>
      <c r="FY102" s="50"/>
      <c r="FZ102" s="50"/>
      <c r="GA102" s="50"/>
      <c r="GB102" s="50"/>
      <c r="GC102" s="50"/>
      <c r="GD102" s="50"/>
      <c r="GE102" s="50"/>
      <c r="GF102" s="50"/>
      <c r="GG102" s="50"/>
      <c r="GH102" s="50"/>
      <c r="GI102" s="50"/>
      <c r="GJ102" s="50"/>
      <c r="GK102" s="50"/>
      <c r="GL102" s="50"/>
      <c r="GM102" s="50"/>
      <c r="GN102" s="50"/>
      <c r="GO102" s="50"/>
      <c r="GP102" s="50"/>
      <c r="GQ102" s="50"/>
      <c r="GR102" s="50"/>
      <c r="GS102" s="50"/>
      <c r="GT102" s="50"/>
      <c r="GU102" s="50"/>
      <c r="GV102" s="50"/>
      <c r="GW102" s="50"/>
      <c r="GX102" s="50"/>
      <c r="GY102" s="50"/>
      <c r="GZ102" s="50"/>
      <c r="HA102" s="50"/>
      <c r="HB102" s="50"/>
      <c r="HC102" s="50"/>
      <c r="HD102" s="50"/>
      <c r="HE102" s="50"/>
      <c r="HF102" s="50"/>
      <c r="HG102" s="50"/>
      <c r="HH102" s="50"/>
      <c r="HI102" s="50"/>
      <c r="HJ102" s="50"/>
      <c r="HK102" s="50"/>
      <c r="HL102" s="50"/>
      <c r="HM102" s="50"/>
      <c r="HN102" s="50"/>
      <c r="HO102" s="50"/>
      <c r="HP102" s="50"/>
      <c r="HQ102" s="50"/>
      <c r="HR102" s="50"/>
      <c r="HS102" s="50"/>
      <c r="HT102" s="50"/>
      <c r="HU102" s="50"/>
      <c r="HV102" s="50"/>
      <c r="HW102" s="50"/>
      <c r="HX102" s="50"/>
      <c r="HY102" s="50"/>
      <c r="HZ102" s="50"/>
      <c r="IA102" s="50"/>
      <c r="IB102" s="50"/>
      <c r="IC102" s="50"/>
      <c r="ID102" s="50"/>
      <c r="IE102" s="50"/>
      <c r="IF102" s="50"/>
      <c r="IG102" s="50"/>
      <c r="IH102" s="50"/>
      <c r="II102" s="50"/>
      <c r="IJ102" s="50"/>
      <c r="IK102" s="50"/>
      <c r="IL102" s="50"/>
      <c r="IM102" s="50"/>
      <c r="IN102" s="50"/>
      <c r="IO102" s="50"/>
      <c r="IP102" s="50"/>
      <c r="IQ102" s="50"/>
      <c r="IR102" s="50"/>
      <c r="IS102" s="50"/>
      <c r="IT102" s="50"/>
      <c r="IU102" s="50"/>
      <c r="IV102" s="50"/>
      <c r="IW102" s="50"/>
    </row>
    <row r="103" spans="1:257" s="55" customFormat="1" ht="24.75" customHeight="1" x14ac:dyDescent="0.25">
      <c r="A103" s="52"/>
      <c r="B103" s="118"/>
      <c r="C103" s="130"/>
      <c r="D103" s="130"/>
      <c r="E103" s="120"/>
      <c r="F103" s="120"/>
      <c r="G103" s="119"/>
      <c r="H103" s="53"/>
      <c r="I103" s="53"/>
      <c r="J103" s="53"/>
      <c r="K103" s="53"/>
      <c r="L103" s="53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4"/>
      <c r="BR103" s="54"/>
      <c r="BS103" s="54"/>
      <c r="BT103" s="54"/>
      <c r="BU103" s="54"/>
      <c r="BV103" s="54"/>
      <c r="BW103" s="54"/>
      <c r="BX103" s="54"/>
      <c r="BY103" s="54"/>
      <c r="BZ103" s="54"/>
      <c r="CA103" s="54"/>
      <c r="CB103" s="54"/>
      <c r="CC103" s="54"/>
      <c r="CD103" s="54"/>
      <c r="CE103" s="54"/>
      <c r="CF103" s="54"/>
      <c r="CG103" s="54"/>
      <c r="CH103" s="54"/>
      <c r="CI103" s="54"/>
      <c r="CJ103" s="54"/>
      <c r="CK103" s="54"/>
      <c r="CL103" s="54"/>
      <c r="CM103" s="54"/>
      <c r="CN103" s="54"/>
      <c r="CO103" s="54"/>
      <c r="CP103" s="54"/>
      <c r="CQ103" s="54"/>
      <c r="CR103" s="54"/>
      <c r="CS103" s="54"/>
      <c r="CT103" s="54"/>
      <c r="CU103" s="54"/>
      <c r="CV103" s="54"/>
      <c r="CW103" s="54"/>
      <c r="CX103" s="54"/>
      <c r="CY103" s="54"/>
      <c r="CZ103" s="54"/>
      <c r="DA103" s="54"/>
      <c r="DB103" s="54"/>
      <c r="DC103" s="54"/>
      <c r="DD103" s="54"/>
      <c r="DE103" s="54"/>
      <c r="DF103" s="54"/>
      <c r="DG103" s="54"/>
      <c r="DH103" s="54"/>
      <c r="DI103" s="54"/>
      <c r="DJ103" s="54"/>
      <c r="DK103" s="54"/>
      <c r="DL103" s="54"/>
      <c r="DM103" s="54"/>
      <c r="DN103" s="54"/>
      <c r="DO103" s="54"/>
      <c r="DP103" s="54"/>
      <c r="DQ103" s="54"/>
      <c r="DR103" s="54"/>
      <c r="DS103" s="54"/>
      <c r="DT103" s="54"/>
      <c r="DU103" s="54"/>
      <c r="DV103" s="54"/>
      <c r="DW103" s="54"/>
      <c r="DX103" s="54"/>
      <c r="DY103" s="54"/>
      <c r="DZ103" s="54"/>
      <c r="EA103" s="54"/>
      <c r="EB103" s="54"/>
      <c r="EC103" s="54"/>
      <c r="ED103" s="54"/>
      <c r="EE103" s="54"/>
      <c r="EF103" s="54"/>
      <c r="EG103" s="54"/>
      <c r="EH103" s="54"/>
      <c r="EI103" s="54"/>
      <c r="EJ103" s="54"/>
      <c r="EK103" s="54"/>
      <c r="EL103" s="54"/>
      <c r="EM103" s="54"/>
      <c r="EN103" s="54"/>
      <c r="EO103" s="54"/>
      <c r="EP103" s="54"/>
      <c r="EQ103" s="54"/>
      <c r="ER103" s="54"/>
      <c r="ES103" s="54"/>
      <c r="ET103" s="54"/>
      <c r="EU103" s="54"/>
      <c r="EV103" s="54"/>
      <c r="EW103" s="54"/>
      <c r="EX103" s="54"/>
      <c r="EY103" s="54"/>
      <c r="EZ103" s="54"/>
      <c r="FA103" s="54"/>
      <c r="FB103" s="54"/>
      <c r="FC103" s="54"/>
      <c r="FD103" s="54"/>
      <c r="FE103" s="54"/>
      <c r="FF103" s="54"/>
      <c r="FG103" s="54"/>
      <c r="FH103" s="54"/>
      <c r="FI103" s="54"/>
      <c r="FJ103" s="54"/>
      <c r="FK103" s="54"/>
      <c r="FL103" s="54"/>
      <c r="FM103" s="54"/>
      <c r="FN103" s="54"/>
      <c r="FO103" s="54"/>
      <c r="FP103" s="54"/>
      <c r="FQ103" s="54"/>
      <c r="FR103" s="54"/>
      <c r="FS103" s="54"/>
      <c r="FT103" s="54"/>
      <c r="FU103" s="54"/>
      <c r="FV103" s="54"/>
      <c r="FW103" s="54"/>
      <c r="FX103" s="54"/>
      <c r="FY103" s="54"/>
      <c r="FZ103" s="54"/>
      <c r="GA103" s="54"/>
      <c r="GB103" s="54"/>
      <c r="GC103" s="54"/>
      <c r="GD103" s="54"/>
      <c r="GE103" s="54"/>
      <c r="GF103" s="54"/>
      <c r="GG103" s="54"/>
      <c r="GH103" s="54"/>
      <c r="GI103" s="54"/>
      <c r="GJ103" s="54"/>
      <c r="GK103" s="54"/>
      <c r="GL103" s="54"/>
      <c r="GM103" s="54"/>
      <c r="GN103" s="54"/>
      <c r="GO103" s="54"/>
      <c r="GP103" s="54"/>
      <c r="GQ103" s="54"/>
      <c r="GR103" s="54"/>
      <c r="GS103" s="54"/>
      <c r="GT103" s="54"/>
      <c r="GU103" s="54"/>
      <c r="GV103" s="54"/>
      <c r="GW103" s="54"/>
      <c r="GX103" s="54"/>
      <c r="GY103" s="54"/>
      <c r="GZ103" s="54"/>
      <c r="HA103" s="54"/>
      <c r="HB103" s="54"/>
      <c r="HC103" s="54"/>
      <c r="HD103" s="54"/>
      <c r="HE103" s="54"/>
      <c r="HF103" s="54"/>
      <c r="HG103" s="54"/>
      <c r="HH103" s="54"/>
      <c r="HI103" s="54"/>
      <c r="HJ103" s="54"/>
      <c r="HK103" s="54"/>
      <c r="HL103" s="54"/>
      <c r="HM103" s="54"/>
      <c r="HN103" s="54"/>
      <c r="HO103" s="54"/>
      <c r="HP103" s="54"/>
      <c r="HQ103" s="54"/>
      <c r="HR103" s="54"/>
      <c r="HS103" s="54"/>
      <c r="HT103" s="54"/>
      <c r="HU103" s="54"/>
      <c r="HV103" s="54"/>
      <c r="HW103" s="54"/>
      <c r="HX103" s="54"/>
      <c r="HY103" s="54"/>
      <c r="HZ103" s="54"/>
      <c r="IA103" s="54"/>
      <c r="IB103" s="54"/>
      <c r="IC103" s="54"/>
      <c r="ID103" s="54"/>
      <c r="IE103" s="54"/>
      <c r="IF103" s="54"/>
      <c r="IG103" s="54"/>
      <c r="IH103" s="54"/>
      <c r="II103" s="54"/>
      <c r="IJ103" s="54"/>
      <c r="IK103" s="54"/>
      <c r="IL103" s="54"/>
      <c r="IM103" s="54"/>
      <c r="IN103" s="54"/>
      <c r="IO103" s="54"/>
      <c r="IP103" s="54"/>
      <c r="IQ103" s="54"/>
      <c r="IR103" s="54"/>
      <c r="IS103" s="54"/>
      <c r="IT103" s="54"/>
      <c r="IU103" s="54"/>
      <c r="IV103" s="54"/>
      <c r="IW103" s="54"/>
    </row>
    <row r="104" spans="1:257" s="51" customFormat="1" ht="24.75" customHeight="1" x14ac:dyDescent="0.25">
      <c r="A104" s="147"/>
      <c r="B104" s="148" t="s">
        <v>126</v>
      </c>
      <c r="C104" s="149"/>
      <c r="D104" s="149"/>
      <c r="E104" s="150"/>
      <c r="F104" s="150"/>
      <c r="G104" s="151"/>
      <c r="H104" s="58">
        <f>SUM(H25,H36,H52,H58,H74,H84,H101)</f>
        <v>259</v>
      </c>
      <c r="I104" s="58">
        <f>SUM(I25,I36,I52,I58,I74,I84,I101)</f>
        <v>205</v>
      </c>
      <c r="J104" s="58">
        <f>SUM(J25,J36,J52,J58,J74,J84,J101)</f>
        <v>330</v>
      </c>
      <c r="K104" s="58">
        <f>SUM(K25,K36,K52,K58,K74,K84,K101)</f>
        <v>130</v>
      </c>
      <c r="L104" s="57">
        <f t="shared" ref="L104:AN104" si="34">SUM(L25,L36,L52,L58,L74,L101)</f>
        <v>31</v>
      </c>
      <c r="M104" s="57">
        <f t="shared" si="34"/>
        <v>300</v>
      </c>
      <c r="N104" s="57">
        <f t="shared" si="34"/>
        <v>110</v>
      </c>
      <c r="O104" s="57">
        <f t="shared" si="34"/>
        <v>335</v>
      </c>
      <c r="P104" s="57">
        <f t="shared" si="34"/>
        <v>125</v>
      </c>
      <c r="Q104" s="57">
        <f t="shared" si="34"/>
        <v>29</v>
      </c>
      <c r="R104" s="57">
        <f t="shared" si="34"/>
        <v>160</v>
      </c>
      <c r="S104" s="57">
        <f t="shared" si="34"/>
        <v>60</v>
      </c>
      <c r="T104" s="57">
        <f t="shared" si="34"/>
        <v>490</v>
      </c>
      <c r="U104" s="57">
        <f t="shared" si="34"/>
        <v>120</v>
      </c>
      <c r="V104" s="57">
        <f t="shared" si="34"/>
        <v>30</v>
      </c>
      <c r="W104" s="57">
        <f t="shared" si="34"/>
        <v>120</v>
      </c>
      <c r="X104" s="57">
        <f t="shared" si="34"/>
        <v>40</v>
      </c>
      <c r="Y104" s="57">
        <f t="shared" si="34"/>
        <v>540</v>
      </c>
      <c r="Z104" s="57">
        <f t="shared" si="34"/>
        <v>155</v>
      </c>
      <c r="AA104" s="57">
        <f t="shared" si="34"/>
        <v>30</v>
      </c>
      <c r="AB104" s="57">
        <f t="shared" si="34"/>
        <v>210</v>
      </c>
      <c r="AC104" s="57">
        <f t="shared" si="34"/>
        <v>75</v>
      </c>
      <c r="AD104" s="57">
        <f t="shared" si="34"/>
        <v>485</v>
      </c>
      <c r="AE104" s="57">
        <f t="shared" si="34"/>
        <v>105</v>
      </c>
      <c r="AF104" s="57">
        <f t="shared" si="34"/>
        <v>30</v>
      </c>
      <c r="AG104" s="57">
        <f t="shared" si="34"/>
        <v>115</v>
      </c>
      <c r="AH104" s="57">
        <f t="shared" si="34"/>
        <v>40</v>
      </c>
      <c r="AI104" s="57">
        <f t="shared" si="34"/>
        <v>480</v>
      </c>
      <c r="AJ104" s="57">
        <f t="shared" si="34"/>
        <v>220</v>
      </c>
      <c r="AK104" s="57">
        <f t="shared" si="34"/>
        <v>30</v>
      </c>
      <c r="AL104" s="58">
        <f t="shared" si="34"/>
        <v>3824</v>
      </c>
      <c r="AM104" s="58">
        <f t="shared" si="34"/>
        <v>5209</v>
      </c>
      <c r="AN104" s="58">
        <f t="shared" si="34"/>
        <v>180</v>
      </c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50"/>
      <c r="BN104" s="50"/>
      <c r="BO104" s="50"/>
      <c r="BP104" s="50"/>
      <c r="BQ104" s="50"/>
      <c r="BR104" s="50"/>
      <c r="BS104" s="50"/>
      <c r="BT104" s="50"/>
      <c r="BU104" s="50"/>
      <c r="BV104" s="50"/>
      <c r="BW104" s="50"/>
      <c r="BX104" s="50"/>
      <c r="BY104" s="50"/>
      <c r="BZ104" s="50"/>
      <c r="CA104" s="50"/>
      <c r="CB104" s="50"/>
      <c r="CC104" s="50"/>
      <c r="CD104" s="50"/>
      <c r="CE104" s="50"/>
      <c r="CF104" s="50"/>
      <c r="CG104" s="50"/>
      <c r="CH104" s="50"/>
      <c r="CI104" s="50"/>
      <c r="CJ104" s="50"/>
      <c r="CK104" s="50"/>
      <c r="CL104" s="50"/>
      <c r="CM104" s="50"/>
      <c r="CN104" s="50"/>
      <c r="CO104" s="50"/>
      <c r="CP104" s="50"/>
      <c r="CQ104" s="50"/>
      <c r="CR104" s="50"/>
      <c r="CS104" s="50"/>
      <c r="CT104" s="50"/>
      <c r="CU104" s="50"/>
      <c r="CV104" s="50"/>
      <c r="CW104" s="50"/>
      <c r="CX104" s="50"/>
      <c r="CY104" s="50"/>
      <c r="CZ104" s="50"/>
      <c r="DA104" s="50"/>
      <c r="DB104" s="50"/>
      <c r="DC104" s="50"/>
      <c r="DD104" s="50"/>
      <c r="DE104" s="50"/>
      <c r="DF104" s="50"/>
      <c r="DG104" s="50"/>
      <c r="DH104" s="50"/>
      <c r="DI104" s="50"/>
      <c r="DJ104" s="50"/>
      <c r="DK104" s="50"/>
      <c r="DL104" s="50"/>
      <c r="DM104" s="50"/>
      <c r="DN104" s="50"/>
      <c r="DO104" s="50"/>
      <c r="DP104" s="50"/>
      <c r="DQ104" s="50"/>
      <c r="DR104" s="50"/>
      <c r="DS104" s="50"/>
      <c r="DT104" s="50"/>
      <c r="DU104" s="50"/>
      <c r="DV104" s="50"/>
      <c r="DW104" s="50"/>
      <c r="DX104" s="50"/>
      <c r="DY104" s="50"/>
      <c r="DZ104" s="50"/>
      <c r="EA104" s="50"/>
      <c r="EB104" s="50"/>
      <c r="EC104" s="50"/>
      <c r="ED104" s="50"/>
      <c r="EE104" s="50"/>
      <c r="EF104" s="50"/>
      <c r="EG104" s="50"/>
      <c r="EH104" s="50"/>
      <c r="EI104" s="50"/>
      <c r="EJ104" s="50"/>
      <c r="EK104" s="50"/>
      <c r="EL104" s="50"/>
      <c r="EM104" s="50"/>
      <c r="EN104" s="50"/>
      <c r="EO104" s="50"/>
      <c r="EP104" s="50"/>
      <c r="EQ104" s="50"/>
      <c r="ER104" s="50"/>
      <c r="ES104" s="50"/>
      <c r="ET104" s="50"/>
      <c r="EU104" s="50"/>
      <c r="EV104" s="50"/>
      <c r="EW104" s="50"/>
      <c r="EX104" s="50"/>
      <c r="EY104" s="50"/>
      <c r="EZ104" s="50"/>
      <c r="FA104" s="50"/>
      <c r="FB104" s="50"/>
      <c r="FC104" s="50"/>
      <c r="FD104" s="50"/>
      <c r="FE104" s="50"/>
      <c r="FF104" s="50"/>
      <c r="FG104" s="50"/>
      <c r="FH104" s="50"/>
      <c r="FI104" s="50"/>
      <c r="FJ104" s="50"/>
      <c r="FK104" s="50"/>
      <c r="FL104" s="50"/>
      <c r="FM104" s="50"/>
      <c r="FN104" s="50"/>
      <c r="FO104" s="50"/>
      <c r="FP104" s="50"/>
      <c r="FQ104" s="50"/>
      <c r="FR104" s="50"/>
      <c r="FS104" s="50"/>
      <c r="FT104" s="50"/>
      <c r="FU104" s="50"/>
      <c r="FV104" s="50"/>
      <c r="FW104" s="50"/>
      <c r="FX104" s="50"/>
      <c r="FY104" s="50"/>
      <c r="FZ104" s="50"/>
      <c r="GA104" s="50"/>
      <c r="GB104" s="50"/>
      <c r="GC104" s="50"/>
      <c r="GD104" s="50"/>
      <c r="GE104" s="50"/>
      <c r="GF104" s="50"/>
      <c r="GG104" s="50"/>
      <c r="GH104" s="50"/>
      <c r="GI104" s="50"/>
      <c r="GJ104" s="50"/>
      <c r="GK104" s="50"/>
      <c r="GL104" s="50"/>
      <c r="GM104" s="50"/>
      <c r="GN104" s="50"/>
      <c r="GO104" s="50"/>
      <c r="GP104" s="50"/>
      <c r="GQ104" s="50"/>
      <c r="GR104" s="50"/>
      <c r="GS104" s="50"/>
      <c r="GT104" s="50"/>
      <c r="GU104" s="50"/>
      <c r="GV104" s="50"/>
      <c r="GW104" s="50"/>
      <c r="GX104" s="50"/>
      <c r="GY104" s="50"/>
      <c r="GZ104" s="50"/>
      <c r="HA104" s="50"/>
      <c r="HB104" s="50"/>
      <c r="HC104" s="50"/>
      <c r="HD104" s="50"/>
      <c r="HE104" s="50"/>
      <c r="HF104" s="50"/>
      <c r="HG104" s="50"/>
      <c r="HH104" s="50"/>
      <c r="HI104" s="50"/>
      <c r="HJ104" s="50"/>
      <c r="HK104" s="50"/>
      <c r="HL104" s="50"/>
      <c r="HM104" s="50"/>
      <c r="HN104" s="50"/>
      <c r="HO104" s="50"/>
      <c r="HP104" s="50"/>
      <c r="HQ104" s="50"/>
      <c r="HR104" s="50"/>
      <c r="HS104" s="50"/>
      <c r="HT104" s="50"/>
      <c r="HU104" s="50"/>
      <c r="HV104" s="50"/>
      <c r="HW104" s="50"/>
      <c r="HX104" s="50"/>
      <c r="HY104" s="50"/>
      <c r="HZ104" s="50"/>
      <c r="IA104" s="50"/>
      <c r="IB104" s="50"/>
      <c r="IC104" s="50"/>
      <c r="ID104" s="50"/>
      <c r="IE104" s="50"/>
      <c r="IF104" s="50"/>
      <c r="IG104" s="50"/>
      <c r="IH104" s="50"/>
      <c r="II104" s="50"/>
      <c r="IJ104" s="50"/>
      <c r="IK104" s="50"/>
      <c r="IL104" s="50"/>
      <c r="IM104" s="50"/>
      <c r="IN104" s="50"/>
      <c r="IO104" s="50"/>
      <c r="IP104" s="50"/>
      <c r="IQ104" s="50"/>
      <c r="IR104" s="50"/>
      <c r="IS104" s="50"/>
      <c r="IT104" s="50"/>
      <c r="IU104" s="50"/>
      <c r="IV104" s="50"/>
      <c r="IW104" s="50"/>
    </row>
    <row r="105" spans="1:257" s="51" customFormat="1" ht="24.75" customHeight="1" x14ac:dyDescent="0.25">
      <c r="A105" s="52"/>
      <c r="B105" s="56"/>
      <c r="C105" s="131"/>
      <c r="D105" s="131"/>
      <c r="E105" s="122"/>
      <c r="F105" s="122"/>
      <c r="G105" s="121"/>
      <c r="H105" s="144"/>
      <c r="I105" s="144"/>
      <c r="J105" s="144"/>
      <c r="K105" s="144"/>
      <c r="L105" s="53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130"/>
      <c r="AM105" s="130"/>
      <c r="AN105" s="13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0"/>
      <c r="BI105" s="50"/>
      <c r="BJ105" s="50"/>
      <c r="BK105" s="50"/>
      <c r="BL105" s="50"/>
      <c r="BM105" s="50"/>
      <c r="BN105" s="50"/>
      <c r="BO105" s="50"/>
      <c r="BP105" s="50"/>
      <c r="BQ105" s="50"/>
      <c r="BR105" s="50"/>
      <c r="BS105" s="50"/>
      <c r="BT105" s="50"/>
      <c r="BU105" s="50"/>
      <c r="BV105" s="50"/>
      <c r="BW105" s="50"/>
      <c r="BX105" s="50"/>
      <c r="BY105" s="50"/>
      <c r="BZ105" s="50"/>
      <c r="CA105" s="50"/>
      <c r="CB105" s="50"/>
      <c r="CC105" s="50"/>
      <c r="CD105" s="50"/>
      <c r="CE105" s="50"/>
      <c r="CF105" s="50"/>
      <c r="CG105" s="50"/>
      <c r="CH105" s="50"/>
      <c r="CI105" s="50"/>
      <c r="CJ105" s="50"/>
      <c r="CK105" s="50"/>
      <c r="CL105" s="50"/>
      <c r="CM105" s="50"/>
      <c r="CN105" s="50"/>
      <c r="CO105" s="50"/>
      <c r="CP105" s="50"/>
      <c r="CQ105" s="50"/>
      <c r="CR105" s="50"/>
      <c r="CS105" s="50"/>
      <c r="CT105" s="50"/>
      <c r="CU105" s="50"/>
      <c r="CV105" s="50"/>
      <c r="CW105" s="50"/>
      <c r="CX105" s="50"/>
      <c r="CY105" s="50"/>
      <c r="CZ105" s="50"/>
      <c r="DA105" s="50"/>
      <c r="DB105" s="50"/>
      <c r="DC105" s="50"/>
      <c r="DD105" s="50"/>
      <c r="DE105" s="50"/>
      <c r="DF105" s="50"/>
      <c r="DG105" s="50"/>
      <c r="DH105" s="50"/>
      <c r="DI105" s="50"/>
      <c r="DJ105" s="50"/>
      <c r="DK105" s="50"/>
      <c r="DL105" s="50"/>
      <c r="DM105" s="50"/>
      <c r="DN105" s="50"/>
      <c r="DO105" s="50"/>
      <c r="DP105" s="50"/>
      <c r="DQ105" s="50"/>
      <c r="DR105" s="50"/>
      <c r="DS105" s="50"/>
      <c r="DT105" s="50"/>
      <c r="DU105" s="50"/>
      <c r="DV105" s="50"/>
      <c r="DW105" s="50"/>
      <c r="DX105" s="50"/>
      <c r="DY105" s="50"/>
      <c r="DZ105" s="50"/>
      <c r="EA105" s="50"/>
      <c r="EB105" s="50"/>
      <c r="EC105" s="50"/>
      <c r="ED105" s="50"/>
      <c r="EE105" s="50"/>
      <c r="EF105" s="50"/>
      <c r="EG105" s="50"/>
      <c r="EH105" s="50"/>
      <c r="EI105" s="50"/>
      <c r="EJ105" s="50"/>
      <c r="EK105" s="50"/>
      <c r="EL105" s="50"/>
      <c r="EM105" s="50"/>
      <c r="EN105" s="50"/>
      <c r="EO105" s="50"/>
      <c r="EP105" s="50"/>
      <c r="EQ105" s="50"/>
      <c r="ER105" s="50"/>
      <c r="ES105" s="50"/>
      <c r="ET105" s="50"/>
      <c r="EU105" s="50"/>
      <c r="EV105" s="50"/>
      <c r="EW105" s="50"/>
      <c r="EX105" s="50"/>
      <c r="EY105" s="50"/>
      <c r="EZ105" s="50"/>
      <c r="FA105" s="50"/>
      <c r="FB105" s="50"/>
      <c r="FC105" s="50"/>
      <c r="FD105" s="50"/>
      <c r="FE105" s="50"/>
      <c r="FF105" s="50"/>
      <c r="FG105" s="50"/>
      <c r="FH105" s="50"/>
      <c r="FI105" s="50"/>
      <c r="FJ105" s="50"/>
      <c r="FK105" s="50"/>
      <c r="FL105" s="50"/>
      <c r="FM105" s="50"/>
      <c r="FN105" s="50"/>
      <c r="FO105" s="50"/>
      <c r="FP105" s="50"/>
      <c r="FQ105" s="50"/>
      <c r="FR105" s="50"/>
      <c r="FS105" s="50"/>
      <c r="FT105" s="50"/>
      <c r="FU105" s="50"/>
      <c r="FV105" s="50"/>
      <c r="FW105" s="50"/>
      <c r="FX105" s="50"/>
      <c r="FY105" s="50"/>
      <c r="FZ105" s="50"/>
      <c r="GA105" s="50"/>
      <c r="GB105" s="50"/>
      <c r="GC105" s="50"/>
      <c r="GD105" s="50"/>
      <c r="GE105" s="50"/>
      <c r="GF105" s="50"/>
      <c r="GG105" s="50"/>
      <c r="GH105" s="50"/>
      <c r="GI105" s="50"/>
      <c r="GJ105" s="50"/>
      <c r="GK105" s="50"/>
      <c r="GL105" s="50"/>
      <c r="GM105" s="50"/>
      <c r="GN105" s="50"/>
      <c r="GO105" s="50"/>
      <c r="GP105" s="50"/>
      <c r="GQ105" s="50"/>
      <c r="GR105" s="50"/>
      <c r="GS105" s="50"/>
      <c r="GT105" s="50"/>
      <c r="GU105" s="50"/>
      <c r="GV105" s="50"/>
      <c r="GW105" s="50"/>
      <c r="GX105" s="50"/>
      <c r="GY105" s="50"/>
      <c r="GZ105" s="50"/>
      <c r="HA105" s="50"/>
      <c r="HB105" s="50"/>
      <c r="HC105" s="50"/>
      <c r="HD105" s="50"/>
      <c r="HE105" s="50"/>
      <c r="HF105" s="50"/>
      <c r="HG105" s="50"/>
      <c r="HH105" s="50"/>
      <c r="HI105" s="50"/>
      <c r="HJ105" s="50"/>
      <c r="HK105" s="50"/>
      <c r="HL105" s="50"/>
      <c r="HM105" s="50"/>
      <c r="HN105" s="50"/>
      <c r="HO105" s="50"/>
      <c r="HP105" s="50"/>
      <c r="HQ105" s="50"/>
      <c r="HR105" s="50"/>
      <c r="HS105" s="50"/>
      <c r="HT105" s="50"/>
      <c r="HU105" s="50"/>
      <c r="HV105" s="50"/>
      <c r="HW105" s="50"/>
      <c r="HX105" s="50"/>
      <c r="HY105" s="50"/>
      <c r="HZ105" s="50"/>
      <c r="IA105" s="50"/>
      <c r="IB105" s="50"/>
      <c r="IC105" s="50"/>
      <c r="ID105" s="50"/>
      <c r="IE105" s="50"/>
      <c r="IF105" s="50"/>
      <c r="IG105" s="50"/>
      <c r="IH105" s="50"/>
      <c r="II105" s="50"/>
      <c r="IJ105" s="50"/>
      <c r="IK105" s="50"/>
      <c r="IL105" s="50"/>
      <c r="IM105" s="50"/>
      <c r="IN105" s="50"/>
      <c r="IO105" s="50"/>
      <c r="IP105" s="50"/>
      <c r="IQ105" s="50"/>
      <c r="IR105" s="50"/>
      <c r="IS105" s="50"/>
      <c r="IT105" s="50"/>
      <c r="IU105" s="50"/>
      <c r="IV105" s="50"/>
      <c r="IW105" s="50"/>
    </row>
    <row r="106" spans="1:257" s="51" customFormat="1" ht="24.75" customHeight="1" x14ac:dyDescent="0.25">
      <c r="A106" s="237" t="s">
        <v>219</v>
      </c>
      <c r="B106" s="238"/>
      <c r="C106" s="238"/>
      <c r="D106" s="238"/>
      <c r="E106" s="238"/>
      <c r="F106" s="238"/>
      <c r="G106" s="238"/>
      <c r="H106" s="130"/>
      <c r="I106" s="130"/>
      <c r="J106" s="130"/>
      <c r="K106" s="130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130"/>
      <c r="AM106" s="130"/>
      <c r="AN106" s="130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  <c r="BF106" s="50"/>
      <c r="BG106" s="50"/>
      <c r="BH106" s="50"/>
      <c r="BI106" s="50"/>
      <c r="BJ106" s="50"/>
      <c r="BK106" s="50"/>
      <c r="BL106" s="50"/>
      <c r="BM106" s="50"/>
      <c r="BN106" s="50"/>
      <c r="BO106" s="50"/>
      <c r="BP106" s="50"/>
      <c r="BQ106" s="50"/>
      <c r="BR106" s="50"/>
      <c r="BS106" s="50"/>
      <c r="BT106" s="50"/>
      <c r="BU106" s="50"/>
      <c r="BV106" s="50"/>
      <c r="BW106" s="50"/>
      <c r="BX106" s="50"/>
      <c r="BY106" s="50"/>
      <c r="BZ106" s="50"/>
      <c r="CA106" s="50"/>
      <c r="CB106" s="50"/>
      <c r="CC106" s="50"/>
      <c r="CD106" s="50"/>
      <c r="CE106" s="50"/>
      <c r="CF106" s="50"/>
      <c r="CG106" s="50"/>
      <c r="CH106" s="50"/>
      <c r="CI106" s="50"/>
      <c r="CJ106" s="50"/>
      <c r="CK106" s="50"/>
      <c r="CL106" s="50"/>
      <c r="CM106" s="50"/>
      <c r="CN106" s="50"/>
      <c r="CO106" s="50"/>
      <c r="CP106" s="50"/>
      <c r="CQ106" s="50"/>
      <c r="CR106" s="50"/>
      <c r="CS106" s="50"/>
      <c r="CT106" s="50"/>
      <c r="CU106" s="50"/>
      <c r="CV106" s="50"/>
      <c r="CW106" s="50"/>
      <c r="CX106" s="50"/>
      <c r="CY106" s="50"/>
      <c r="CZ106" s="50"/>
      <c r="DA106" s="50"/>
      <c r="DB106" s="50"/>
      <c r="DC106" s="50"/>
      <c r="DD106" s="50"/>
      <c r="DE106" s="50"/>
      <c r="DF106" s="50"/>
      <c r="DG106" s="50"/>
      <c r="DH106" s="50"/>
      <c r="DI106" s="50"/>
      <c r="DJ106" s="50"/>
      <c r="DK106" s="50"/>
      <c r="DL106" s="50"/>
      <c r="DM106" s="50"/>
      <c r="DN106" s="50"/>
      <c r="DO106" s="50"/>
      <c r="DP106" s="50"/>
      <c r="DQ106" s="50"/>
      <c r="DR106" s="50"/>
      <c r="DS106" s="50"/>
      <c r="DT106" s="50"/>
      <c r="DU106" s="50"/>
      <c r="DV106" s="50"/>
      <c r="DW106" s="50"/>
      <c r="DX106" s="50"/>
      <c r="DY106" s="50"/>
      <c r="DZ106" s="50"/>
      <c r="EA106" s="50"/>
      <c r="EB106" s="50"/>
      <c r="EC106" s="50"/>
      <c r="ED106" s="50"/>
      <c r="EE106" s="50"/>
      <c r="EF106" s="50"/>
      <c r="EG106" s="50"/>
      <c r="EH106" s="50"/>
      <c r="EI106" s="50"/>
      <c r="EJ106" s="50"/>
      <c r="EK106" s="50"/>
      <c r="EL106" s="50"/>
      <c r="EM106" s="50"/>
      <c r="EN106" s="50"/>
      <c r="EO106" s="50"/>
      <c r="EP106" s="50"/>
      <c r="EQ106" s="50"/>
      <c r="ER106" s="50"/>
      <c r="ES106" s="50"/>
      <c r="ET106" s="50"/>
      <c r="EU106" s="50"/>
      <c r="EV106" s="50"/>
      <c r="EW106" s="50"/>
      <c r="EX106" s="50"/>
      <c r="EY106" s="50"/>
      <c r="EZ106" s="50"/>
      <c r="FA106" s="50"/>
      <c r="FB106" s="50"/>
      <c r="FC106" s="50"/>
      <c r="FD106" s="50"/>
      <c r="FE106" s="50"/>
      <c r="FF106" s="50"/>
      <c r="FG106" s="50"/>
      <c r="FH106" s="50"/>
      <c r="FI106" s="50"/>
      <c r="FJ106" s="50"/>
      <c r="FK106" s="50"/>
      <c r="FL106" s="50"/>
      <c r="FM106" s="50"/>
      <c r="FN106" s="50"/>
      <c r="FO106" s="50"/>
      <c r="FP106" s="50"/>
      <c r="FQ106" s="50"/>
      <c r="FR106" s="50"/>
      <c r="FS106" s="50"/>
      <c r="FT106" s="50"/>
      <c r="FU106" s="50"/>
      <c r="FV106" s="50"/>
      <c r="FW106" s="50"/>
      <c r="FX106" s="50"/>
      <c r="FY106" s="50"/>
      <c r="FZ106" s="50"/>
      <c r="GA106" s="50"/>
      <c r="GB106" s="50"/>
      <c r="GC106" s="50"/>
      <c r="GD106" s="50"/>
      <c r="GE106" s="50"/>
      <c r="GF106" s="50"/>
      <c r="GG106" s="50"/>
      <c r="GH106" s="50"/>
      <c r="GI106" s="50"/>
      <c r="GJ106" s="50"/>
      <c r="GK106" s="50"/>
      <c r="GL106" s="50"/>
      <c r="GM106" s="50"/>
      <c r="GN106" s="50"/>
      <c r="GO106" s="50"/>
      <c r="GP106" s="50"/>
      <c r="GQ106" s="50"/>
      <c r="GR106" s="50"/>
      <c r="GS106" s="50"/>
      <c r="GT106" s="50"/>
      <c r="GU106" s="50"/>
      <c r="GV106" s="50"/>
      <c r="GW106" s="50"/>
      <c r="GX106" s="50"/>
      <c r="GY106" s="50"/>
      <c r="GZ106" s="50"/>
      <c r="HA106" s="50"/>
      <c r="HB106" s="50"/>
      <c r="HC106" s="50"/>
      <c r="HD106" s="50"/>
      <c r="HE106" s="50"/>
      <c r="HF106" s="50"/>
      <c r="HG106" s="50"/>
      <c r="HH106" s="50"/>
      <c r="HI106" s="50"/>
      <c r="HJ106" s="50"/>
      <c r="HK106" s="50"/>
      <c r="HL106" s="50"/>
      <c r="HM106" s="50"/>
      <c r="HN106" s="50"/>
      <c r="HO106" s="50"/>
      <c r="HP106" s="50"/>
      <c r="HQ106" s="50"/>
      <c r="HR106" s="50"/>
      <c r="HS106" s="50"/>
      <c r="HT106" s="50"/>
      <c r="HU106" s="50"/>
      <c r="HV106" s="50"/>
      <c r="HW106" s="50"/>
      <c r="HX106" s="50"/>
      <c r="HY106" s="50"/>
      <c r="HZ106" s="50"/>
      <c r="IA106" s="50"/>
      <c r="IB106" s="50"/>
      <c r="IC106" s="50"/>
      <c r="ID106" s="50"/>
      <c r="IE106" s="50"/>
      <c r="IF106" s="50"/>
      <c r="IG106" s="50"/>
      <c r="IH106" s="50"/>
      <c r="II106" s="50"/>
      <c r="IJ106" s="50"/>
      <c r="IK106" s="50"/>
      <c r="IL106" s="50"/>
      <c r="IM106" s="50"/>
      <c r="IN106" s="50"/>
      <c r="IO106" s="50"/>
      <c r="IP106" s="50"/>
      <c r="IQ106" s="50"/>
      <c r="IR106" s="50"/>
      <c r="IS106" s="50"/>
      <c r="IT106" s="50"/>
      <c r="IU106" s="50"/>
      <c r="IV106" s="50"/>
      <c r="IW106" s="50"/>
    </row>
    <row r="107" spans="1:257" ht="24" customHeight="1" x14ac:dyDescent="0.25">
      <c r="A107" s="185" t="s">
        <v>86</v>
      </c>
      <c r="B107" s="185"/>
      <c r="C107" s="185"/>
      <c r="D107" s="123"/>
      <c r="E107" s="16"/>
      <c r="F107" s="132"/>
      <c r="G107" s="187" t="s">
        <v>88</v>
      </c>
      <c r="H107" s="187"/>
      <c r="I107" s="187"/>
      <c r="J107" s="187"/>
      <c r="K107" s="187"/>
      <c r="L107" s="187"/>
      <c r="M107" s="124"/>
      <c r="N107" s="124"/>
      <c r="O107" s="124"/>
      <c r="P107" s="124"/>
      <c r="Q107" s="124"/>
      <c r="R107" s="124"/>
      <c r="S107" s="124"/>
      <c r="T107" s="124"/>
      <c r="U107" s="124"/>
      <c r="V107" s="124"/>
      <c r="W107" s="124"/>
      <c r="X107" s="124"/>
      <c r="Y107" s="124"/>
      <c r="Z107" s="124"/>
      <c r="AA107" s="124"/>
      <c r="AB107" s="124"/>
      <c r="AC107" s="124"/>
      <c r="AD107" s="124"/>
      <c r="AE107" s="124"/>
      <c r="AF107" s="124"/>
      <c r="AG107" s="124"/>
      <c r="AH107" s="124"/>
      <c r="AI107" s="124"/>
      <c r="AJ107" s="124"/>
      <c r="AK107" s="124"/>
      <c r="AL107" s="124"/>
      <c r="AM107" s="124"/>
      <c r="AN107" s="133"/>
    </row>
    <row r="108" spans="1:257" ht="26.25" customHeight="1" x14ac:dyDescent="0.25">
      <c r="A108" s="185" t="s">
        <v>87</v>
      </c>
      <c r="B108" s="185"/>
      <c r="C108" s="185"/>
      <c r="D108" s="186"/>
      <c r="E108" s="16"/>
      <c r="F108" s="132"/>
      <c r="G108" s="187"/>
      <c r="H108" s="187"/>
      <c r="I108" s="187"/>
      <c r="J108" s="187"/>
      <c r="K108" s="187"/>
      <c r="L108" s="187"/>
      <c r="M108" s="124"/>
      <c r="N108" s="124"/>
      <c r="O108" s="124"/>
      <c r="P108" s="124"/>
      <c r="Q108" s="124"/>
      <c r="R108" s="124"/>
      <c r="S108" s="124"/>
      <c r="T108" s="124"/>
      <c r="U108" s="264" t="s">
        <v>230</v>
      </c>
      <c r="V108" s="265"/>
      <c r="W108" s="265"/>
      <c r="X108" s="265"/>
      <c r="Y108" s="265"/>
      <c r="Z108" s="265"/>
      <c r="AA108" s="265"/>
      <c r="AB108" s="124"/>
      <c r="AC108" s="124"/>
      <c r="AD108" s="124"/>
      <c r="AE108" s="124"/>
      <c r="AF108" s="124"/>
      <c r="AG108" s="124"/>
      <c r="AH108" s="124"/>
      <c r="AI108" s="124"/>
      <c r="AJ108" s="124"/>
      <c r="AK108" s="124"/>
      <c r="AL108" s="124"/>
      <c r="AM108" s="124"/>
      <c r="AN108" s="133"/>
    </row>
    <row r="109" spans="1:257" ht="15" customHeight="1" x14ac:dyDescent="0.25">
      <c r="A109" s="185" t="s">
        <v>212</v>
      </c>
      <c r="B109" s="185"/>
      <c r="C109" s="185"/>
      <c r="D109" s="143"/>
      <c r="E109" s="16"/>
      <c r="F109" s="132"/>
      <c r="G109" s="187" t="s">
        <v>213</v>
      </c>
      <c r="H109" s="187"/>
      <c r="I109" s="187"/>
      <c r="J109" s="187"/>
      <c r="K109" s="187"/>
      <c r="L109" s="187"/>
      <c r="M109" s="124"/>
      <c r="N109" s="124"/>
      <c r="O109" s="124"/>
      <c r="P109" s="124"/>
      <c r="Q109" s="134"/>
      <c r="R109" s="134"/>
      <c r="S109" s="124"/>
      <c r="T109" s="124"/>
      <c r="U109" s="265"/>
      <c r="V109" s="265"/>
      <c r="W109" s="265"/>
      <c r="X109" s="265"/>
      <c r="Y109" s="265"/>
      <c r="Z109" s="265"/>
      <c r="AA109" s="265"/>
      <c r="AB109" s="124"/>
      <c r="AC109" s="124"/>
      <c r="AD109" s="124"/>
      <c r="AE109" s="124"/>
      <c r="AF109" s="124"/>
      <c r="AG109" s="124"/>
      <c r="AH109" s="124"/>
      <c r="AI109" s="124"/>
      <c r="AJ109" s="124"/>
      <c r="AK109" s="124"/>
      <c r="AL109" s="124"/>
      <c r="AM109" s="124"/>
      <c r="AN109" s="124"/>
    </row>
    <row r="110" spans="1:257" ht="15" customHeight="1" x14ac:dyDescent="0.25">
      <c r="A110" s="185" t="s">
        <v>209</v>
      </c>
      <c r="B110" s="185"/>
      <c r="C110" s="123"/>
      <c r="D110" s="123"/>
      <c r="E110" s="16"/>
      <c r="F110" s="132"/>
      <c r="G110" s="187" t="s">
        <v>214</v>
      </c>
      <c r="H110" s="187"/>
      <c r="I110" s="187"/>
      <c r="J110" s="187"/>
      <c r="K110" s="187"/>
      <c r="L110" s="187"/>
      <c r="M110" s="124"/>
      <c r="N110" s="124"/>
      <c r="O110" s="124"/>
      <c r="P110" s="124"/>
      <c r="Q110" s="134"/>
      <c r="R110" s="134"/>
      <c r="S110" s="124"/>
      <c r="T110" s="124"/>
      <c r="U110" s="265"/>
      <c r="V110" s="265"/>
      <c r="W110" s="265"/>
      <c r="X110" s="265"/>
      <c r="Y110" s="265"/>
      <c r="Z110" s="265"/>
      <c r="AA110" s="265"/>
      <c r="AB110" s="124"/>
      <c r="AC110" s="124"/>
      <c r="AD110" s="124"/>
      <c r="AE110" s="124"/>
      <c r="AF110" s="124"/>
      <c r="AG110" s="124"/>
      <c r="AH110" s="124"/>
      <c r="AI110" s="124"/>
      <c r="AJ110" s="124"/>
      <c r="AK110" s="124"/>
      <c r="AL110" s="124"/>
      <c r="AM110" s="124"/>
      <c r="AN110" s="124"/>
    </row>
    <row r="111" spans="1:257" ht="26.25" customHeight="1" x14ac:dyDescent="0.25">
      <c r="A111" s="187" t="s">
        <v>206</v>
      </c>
      <c r="B111" s="187"/>
      <c r="C111" s="123"/>
      <c r="D111" s="123"/>
      <c r="E111" s="16"/>
      <c r="F111" s="132"/>
      <c r="G111" s="187" t="s">
        <v>89</v>
      </c>
      <c r="H111" s="187"/>
      <c r="I111" s="187"/>
      <c r="J111" s="187"/>
      <c r="K111" s="187"/>
      <c r="L111" s="187"/>
      <c r="M111" s="124"/>
      <c r="N111" s="124"/>
      <c r="O111" s="124"/>
      <c r="P111" s="124"/>
      <c r="Q111" s="134"/>
      <c r="R111" s="134"/>
      <c r="S111" s="124"/>
      <c r="T111" s="124"/>
      <c r="U111" s="265"/>
      <c r="V111" s="265"/>
      <c r="W111" s="265"/>
      <c r="X111" s="265"/>
      <c r="Y111" s="265"/>
      <c r="Z111" s="265"/>
      <c r="AA111" s="265"/>
      <c r="AB111" s="124"/>
      <c r="AC111" s="124"/>
      <c r="AD111" s="124"/>
      <c r="AE111" s="124"/>
      <c r="AF111" s="124"/>
      <c r="AG111" s="124"/>
      <c r="AH111" s="124"/>
      <c r="AI111" s="124"/>
      <c r="AJ111" s="124"/>
      <c r="AK111" s="124"/>
      <c r="AL111" s="124"/>
      <c r="AM111" s="124"/>
      <c r="AN111" s="124"/>
    </row>
    <row r="112" spans="1:257" x14ac:dyDescent="0.25">
      <c r="A112" s="187" t="s">
        <v>207</v>
      </c>
      <c r="B112" s="187"/>
      <c r="C112" s="186"/>
      <c r="D112" s="186"/>
      <c r="E112" s="16"/>
      <c r="F112" s="132"/>
      <c r="G112" s="187" t="s">
        <v>221</v>
      </c>
      <c r="H112" s="187"/>
      <c r="I112" s="187"/>
      <c r="J112" s="187"/>
      <c r="K112" s="187"/>
      <c r="L112" s="187"/>
      <c r="M112" s="124"/>
      <c r="N112" s="124"/>
      <c r="O112" s="124"/>
      <c r="P112" s="124"/>
      <c r="Q112" s="134"/>
      <c r="R112" s="134"/>
      <c r="S112" s="124"/>
      <c r="T112" s="124"/>
      <c r="U112" s="124"/>
      <c r="V112" s="124"/>
      <c r="W112" s="124"/>
      <c r="X112" s="124"/>
      <c r="Y112" s="124"/>
      <c r="Z112" s="124"/>
      <c r="AA112" s="124"/>
      <c r="AB112" s="124"/>
      <c r="AC112" s="124"/>
      <c r="AD112" s="124"/>
      <c r="AE112" s="124"/>
      <c r="AF112" s="124"/>
      <c r="AG112" s="124"/>
      <c r="AH112" s="124"/>
      <c r="AI112" s="124"/>
      <c r="AJ112" s="124"/>
      <c r="AK112" s="124"/>
      <c r="AL112" s="124"/>
      <c r="AM112" s="124"/>
      <c r="AN112" s="124"/>
    </row>
    <row r="113" spans="1:40" ht="16.5" customHeight="1" x14ac:dyDescent="0.25">
      <c r="A113" s="187" t="s">
        <v>208</v>
      </c>
      <c r="B113" s="187"/>
      <c r="C113" s="123"/>
      <c r="D113" s="123"/>
      <c r="E113" s="16"/>
      <c r="F113" s="132"/>
      <c r="G113" s="125" t="s">
        <v>222</v>
      </c>
      <c r="H113" s="125"/>
      <c r="I113" s="16"/>
      <c r="J113" s="16"/>
      <c r="K113" s="16"/>
      <c r="L113" s="16"/>
      <c r="M113" s="124"/>
      <c r="N113" s="124"/>
      <c r="O113" s="124"/>
      <c r="P113" s="124"/>
      <c r="Q113" s="134"/>
      <c r="R113" s="134"/>
      <c r="S113" s="124"/>
      <c r="T113" s="124"/>
      <c r="U113" s="124"/>
      <c r="V113" s="124"/>
      <c r="W113" s="124"/>
      <c r="X113" s="124"/>
      <c r="Y113" s="124"/>
      <c r="Z113" s="124"/>
      <c r="AA113" s="124"/>
      <c r="AB113" s="124"/>
      <c r="AC113" s="124"/>
      <c r="AD113" s="124"/>
      <c r="AE113" s="124"/>
      <c r="AF113" s="124"/>
      <c r="AG113" s="124"/>
      <c r="AH113" s="124"/>
      <c r="AI113" s="124"/>
      <c r="AJ113" s="124"/>
      <c r="AK113" s="124"/>
      <c r="AL113" s="124"/>
      <c r="AM113" s="124"/>
      <c r="AN113" s="124"/>
    </row>
    <row r="114" spans="1:40" ht="16.5" customHeight="1" x14ac:dyDescent="0.25">
      <c r="A114" s="187" t="s">
        <v>210</v>
      </c>
      <c r="B114" s="187"/>
      <c r="C114" s="123"/>
      <c r="D114" s="123"/>
      <c r="E114" s="16"/>
      <c r="F114" s="132"/>
      <c r="G114" s="125" t="s">
        <v>223</v>
      </c>
      <c r="H114" s="125"/>
      <c r="I114" s="16"/>
      <c r="J114" s="16"/>
      <c r="K114" s="16"/>
      <c r="L114" s="16"/>
      <c r="M114" s="124"/>
      <c r="N114" s="124"/>
      <c r="O114" s="124"/>
      <c r="P114" s="124"/>
      <c r="Q114" s="134"/>
      <c r="R114" s="134"/>
      <c r="S114" s="124"/>
      <c r="T114" s="124"/>
      <c r="U114" s="124"/>
      <c r="V114" s="124"/>
      <c r="W114" s="124"/>
      <c r="X114" s="124"/>
      <c r="Y114" s="124"/>
      <c r="Z114" s="124"/>
      <c r="AA114" s="124"/>
      <c r="AB114" s="124"/>
      <c r="AC114" s="124"/>
      <c r="AD114" s="124"/>
      <c r="AE114" s="124"/>
      <c r="AF114" s="124"/>
      <c r="AG114" s="124"/>
      <c r="AH114" s="124"/>
      <c r="AI114" s="124"/>
      <c r="AJ114" s="124"/>
      <c r="AK114" s="124"/>
      <c r="AL114" s="124"/>
      <c r="AM114" s="124"/>
      <c r="AN114" s="124"/>
    </row>
    <row r="115" spans="1:40" ht="23.25" customHeight="1" x14ac:dyDescent="0.25">
      <c r="A115" s="185" t="s">
        <v>211</v>
      </c>
      <c r="B115" s="185"/>
      <c r="C115" s="185"/>
      <c r="D115" s="186"/>
      <c r="E115" s="16"/>
      <c r="F115" s="132"/>
      <c r="G115" s="125"/>
      <c r="H115" s="125"/>
      <c r="I115" s="16"/>
      <c r="J115" s="16"/>
      <c r="K115" s="16"/>
      <c r="L115" s="16"/>
      <c r="M115" s="124"/>
      <c r="N115" s="124"/>
      <c r="O115" s="124"/>
      <c r="P115" s="124"/>
      <c r="Q115" s="134"/>
      <c r="R115" s="134"/>
      <c r="S115" s="134"/>
      <c r="T115" s="134"/>
      <c r="U115" s="134"/>
      <c r="V115" s="134"/>
      <c r="W115" s="134"/>
      <c r="X115" s="134"/>
      <c r="Y115" s="134"/>
      <c r="Z115" s="134"/>
      <c r="AA115" s="134"/>
      <c r="AB115" s="134"/>
      <c r="AC115" s="134"/>
      <c r="AD115" s="134"/>
      <c r="AE115" s="134"/>
      <c r="AF115" s="134"/>
      <c r="AG115" s="134"/>
      <c r="AH115" s="134"/>
      <c r="AI115" s="134"/>
      <c r="AJ115" s="134"/>
      <c r="AK115" s="124"/>
      <c r="AL115" s="124"/>
      <c r="AM115" s="124"/>
      <c r="AN115" s="124"/>
    </row>
    <row r="116" spans="1:40" ht="12" customHeight="1" x14ac:dyDescent="0.25">
      <c r="A116" s="256"/>
      <c r="B116" s="256"/>
      <c r="C116" s="256"/>
      <c r="D116" s="256"/>
      <c r="E116" s="256"/>
      <c r="F116" s="256"/>
      <c r="G116" s="256"/>
      <c r="H116" s="124"/>
      <c r="I116" s="124"/>
      <c r="J116" s="124"/>
      <c r="K116" s="124"/>
      <c r="L116" s="124"/>
      <c r="M116" s="124"/>
      <c r="N116" s="124"/>
      <c r="O116" s="124"/>
      <c r="P116" s="124"/>
      <c r="Q116" s="124"/>
      <c r="R116" s="124"/>
      <c r="S116" s="124"/>
      <c r="T116" s="124"/>
      <c r="U116" s="124"/>
      <c r="V116" s="124"/>
      <c r="W116" s="124"/>
      <c r="X116" s="124"/>
      <c r="Y116" s="124"/>
      <c r="Z116" s="124"/>
      <c r="AA116" s="124"/>
      <c r="AB116" s="124"/>
      <c r="AC116" s="124"/>
      <c r="AD116" s="124"/>
      <c r="AE116" s="124"/>
      <c r="AF116" s="124"/>
      <c r="AG116" s="124"/>
      <c r="AH116" s="124"/>
      <c r="AI116" s="124"/>
      <c r="AJ116" s="124"/>
      <c r="AK116" s="124"/>
      <c r="AL116" s="124"/>
      <c r="AM116" s="124"/>
      <c r="AN116" s="124"/>
    </row>
    <row r="117" spans="1:40" ht="18.75" customHeight="1" x14ac:dyDescent="0.25">
      <c r="A117" s="256" t="s">
        <v>202</v>
      </c>
      <c r="B117" s="256"/>
      <c r="C117" s="126"/>
      <c r="D117" s="126"/>
      <c r="E117" s="126"/>
      <c r="F117" s="126"/>
      <c r="G117" s="126"/>
      <c r="H117" s="124"/>
      <c r="I117" s="124"/>
      <c r="J117" s="124"/>
      <c r="K117" s="124"/>
      <c r="L117" s="124"/>
      <c r="M117" s="124"/>
      <c r="N117" s="124"/>
      <c r="O117" s="124"/>
      <c r="P117" s="124"/>
      <c r="Q117" s="124"/>
      <c r="R117" s="124"/>
      <c r="S117" s="124"/>
      <c r="T117" s="124"/>
      <c r="U117" s="124"/>
      <c r="V117" s="124"/>
      <c r="W117" s="124"/>
      <c r="X117" s="124"/>
      <c r="Y117" s="124"/>
      <c r="Z117" s="124"/>
      <c r="AA117" s="124"/>
      <c r="AB117" s="124"/>
      <c r="AC117" s="124"/>
      <c r="AD117" s="124"/>
      <c r="AE117" s="124"/>
      <c r="AF117" s="124"/>
      <c r="AG117" s="124"/>
      <c r="AH117" s="124"/>
      <c r="AI117" s="124"/>
      <c r="AJ117" s="124"/>
      <c r="AK117" s="124"/>
      <c r="AL117" s="124"/>
      <c r="AM117" s="124"/>
      <c r="AN117" s="124"/>
    </row>
    <row r="118" spans="1:40" ht="21.75" customHeight="1" x14ac:dyDescent="0.25">
      <c r="A118" s="256" t="s">
        <v>203</v>
      </c>
      <c r="B118" s="256"/>
      <c r="C118" s="257"/>
      <c r="D118" s="257"/>
      <c r="E118" s="126"/>
      <c r="F118" s="126"/>
      <c r="G118" s="126"/>
      <c r="H118" s="124"/>
      <c r="I118" s="124"/>
      <c r="J118" s="124"/>
      <c r="K118" s="124"/>
      <c r="L118" s="124"/>
      <c r="M118" s="124"/>
      <c r="N118" s="124"/>
      <c r="O118" s="124"/>
      <c r="P118" s="124"/>
      <c r="Q118" s="124"/>
      <c r="R118" s="124"/>
      <c r="S118" s="124"/>
      <c r="T118" s="124"/>
      <c r="U118" s="124"/>
      <c r="V118" s="124"/>
      <c r="W118" s="124"/>
      <c r="X118" s="124"/>
      <c r="Y118" s="124"/>
      <c r="Z118" s="124"/>
      <c r="AA118" s="124"/>
      <c r="AB118" s="124"/>
      <c r="AC118" s="124"/>
      <c r="AD118" s="124"/>
      <c r="AE118" s="124"/>
      <c r="AF118" s="124"/>
      <c r="AG118" s="124"/>
      <c r="AH118" s="124"/>
      <c r="AI118" s="124"/>
      <c r="AJ118" s="124"/>
      <c r="AK118" s="124"/>
      <c r="AL118" s="124"/>
      <c r="AM118" s="124"/>
      <c r="AN118" s="124"/>
    </row>
    <row r="119" spans="1:40" ht="36.75" customHeight="1" x14ac:dyDescent="0.25">
      <c r="A119" s="256" t="s">
        <v>229</v>
      </c>
      <c r="B119" s="256"/>
      <c r="C119" s="256"/>
      <c r="D119" s="256"/>
      <c r="E119" s="256"/>
      <c r="F119" s="256"/>
      <c r="G119" s="256"/>
      <c r="H119" s="267"/>
      <c r="I119" s="267"/>
      <c r="J119" s="124"/>
      <c r="K119" s="124"/>
      <c r="L119" s="124"/>
      <c r="M119" s="124"/>
      <c r="N119" s="124"/>
      <c r="O119" s="124"/>
      <c r="P119" s="124"/>
      <c r="Q119" s="124"/>
      <c r="R119" s="124"/>
      <c r="S119" s="124"/>
      <c r="T119" s="124"/>
      <c r="U119" s="124"/>
      <c r="V119" s="124"/>
      <c r="W119" s="124"/>
      <c r="X119" s="124"/>
      <c r="Y119" s="124"/>
      <c r="Z119" s="124"/>
      <c r="AA119" s="124"/>
      <c r="AB119" s="124"/>
      <c r="AC119" s="124"/>
      <c r="AD119" s="124"/>
      <c r="AE119" s="124"/>
      <c r="AF119" s="124"/>
      <c r="AG119" s="124"/>
      <c r="AH119" s="124"/>
      <c r="AI119" s="124"/>
      <c r="AJ119" s="124"/>
      <c r="AK119" s="124"/>
      <c r="AL119" s="124"/>
      <c r="AM119" s="124"/>
      <c r="AN119" s="124"/>
    </row>
    <row r="120" spans="1:40" ht="31.5" customHeight="1" x14ac:dyDescent="0.25">
      <c r="A120" s="256" t="s">
        <v>204</v>
      </c>
      <c r="B120" s="256"/>
      <c r="C120" s="258"/>
      <c r="D120" s="258"/>
      <c r="E120" s="257"/>
      <c r="F120" s="257"/>
      <c r="G120" s="126"/>
      <c r="H120" s="124"/>
      <c r="I120" s="124"/>
      <c r="J120" s="124"/>
      <c r="K120" s="124"/>
      <c r="L120" s="124"/>
      <c r="M120" s="124"/>
      <c r="N120" s="124"/>
      <c r="O120" s="124"/>
      <c r="P120" s="124"/>
      <c r="Q120" s="124"/>
      <c r="R120" s="124"/>
      <c r="S120" s="124"/>
      <c r="T120" s="124"/>
      <c r="U120" s="124"/>
      <c r="V120" s="124"/>
      <c r="W120" s="124"/>
      <c r="X120" s="124"/>
      <c r="Y120" s="124"/>
      <c r="Z120" s="124"/>
      <c r="AA120" s="124"/>
      <c r="AB120" s="124"/>
      <c r="AC120" s="124"/>
      <c r="AD120" s="124"/>
      <c r="AE120" s="124"/>
      <c r="AF120" s="124"/>
      <c r="AG120" s="124"/>
      <c r="AH120" s="124"/>
      <c r="AI120" s="124"/>
      <c r="AJ120" s="124"/>
      <c r="AK120" s="124"/>
      <c r="AL120" s="124"/>
      <c r="AM120" s="124"/>
      <c r="AN120" s="124"/>
    </row>
    <row r="121" spans="1:40" x14ac:dyDescent="0.25">
      <c r="A121" s="256" t="s">
        <v>205</v>
      </c>
      <c r="B121" s="256"/>
      <c r="C121" s="256"/>
      <c r="D121" s="256"/>
      <c r="E121" s="256"/>
      <c r="F121" s="256"/>
      <c r="G121" s="256"/>
      <c r="H121" s="124"/>
      <c r="I121" s="124"/>
      <c r="J121" s="124"/>
      <c r="K121" s="124"/>
      <c r="L121" s="124"/>
      <c r="M121" s="124"/>
      <c r="N121" s="124"/>
      <c r="O121" s="124"/>
      <c r="P121" s="124"/>
      <c r="Q121" s="124"/>
      <c r="R121" s="124"/>
      <c r="S121" s="124"/>
      <c r="T121" s="124"/>
      <c r="U121" s="124"/>
      <c r="V121" s="124"/>
      <c r="W121" s="124"/>
      <c r="X121" s="124"/>
      <c r="Y121" s="124"/>
      <c r="Z121" s="124"/>
      <c r="AA121" s="124"/>
      <c r="AB121" s="124"/>
      <c r="AC121" s="124"/>
      <c r="AD121" s="124"/>
      <c r="AE121" s="124"/>
      <c r="AF121" s="124"/>
      <c r="AG121" s="124"/>
      <c r="AH121" s="124"/>
      <c r="AI121" s="124"/>
      <c r="AJ121" s="124"/>
      <c r="AK121" s="124"/>
      <c r="AL121" s="124"/>
      <c r="AM121" s="124"/>
      <c r="AN121" s="124"/>
    </row>
    <row r="122" spans="1:40" x14ac:dyDescent="0.25">
      <c r="A122" s="124"/>
      <c r="B122" s="135"/>
      <c r="C122" s="136"/>
      <c r="D122" s="136"/>
      <c r="E122" s="137"/>
      <c r="G122" s="136"/>
      <c r="H122" s="124"/>
      <c r="I122" s="124"/>
      <c r="J122" s="124"/>
      <c r="K122" s="124"/>
      <c r="L122" s="124"/>
      <c r="M122" s="124"/>
      <c r="N122" s="124"/>
      <c r="O122" s="124"/>
      <c r="P122" s="124"/>
      <c r="Q122" s="124"/>
      <c r="R122" s="124"/>
      <c r="S122" s="124"/>
      <c r="T122" s="124"/>
      <c r="U122" s="124"/>
      <c r="V122" s="124"/>
      <c r="W122" s="124"/>
      <c r="X122" s="124"/>
      <c r="Y122" s="124"/>
      <c r="Z122" s="124"/>
      <c r="AA122" s="124"/>
      <c r="AB122" s="124"/>
      <c r="AC122" s="124"/>
      <c r="AD122" s="124"/>
      <c r="AE122" s="124"/>
      <c r="AF122" s="124"/>
      <c r="AG122" s="124"/>
      <c r="AH122" s="124"/>
      <c r="AI122" s="124"/>
      <c r="AJ122" s="124"/>
      <c r="AK122" s="124"/>
      <c r="AL122" s="124"/>
      <c r="AM122" s="124"/>
      <c r="AN122" s="124"/>
    </row>
    <row r="123" spans="1:40" x14ac:dyDescent="0.25">
      <c r="A123" s="266"/>
      <c r="B123" s="266"/>
      <c r="C123" s="266"/>
      <c r="D123" s="266"/>
      <c r="E123" s="266"/>
      <c r="F123" s="266"/>
      <c r="G123" s="266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</row>
    <row r="124" spans="1:40" x14ac:dyDescent="0.25">
      <c r="A124" s="14"/>
      <c r="B124" s="15"/>
      <c r="C124" s="16"/>
      <c r="D124" s="16"/>
      <c r="E124" s="13"/>
      <c r="F124" s="29"/>
      <c r="G124" s="13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</row>
    <row r="125" spans="1:40" ht="16.5" customHeight="1" x14ac:dyDescent="0.25">
      <c r="A125" s="14"/>
      <c r="B125" s="15"/>
      <c r="C125" s="16"/>
      <c r="D125" s="16"/>
      <c r="E125" s="13"/>
      <c r="F125" s="29"/>
      <c r="G125" s="13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</row>
  </sheetData>
  <mergeCells count="106">
    <mergeCell ref="A118:D118"/>
    <mergeCell ref="A120:F120"/>
    <mergeCell ref="B4:D4"/>
    <mergeCell ref="A109:C109"/>
    <mergeCell ref="A111:B111"/>
    <mergeCell ref="A101:B101"/>
    <mergeCell ref="A86:AN86"/>
    <mergeCell ref="U108:AA111"/>
    <mergeCell ref="A123:G123"/>
    <mergeCell ref="A113:B113"/>
    <mergeCell ref="A121:G121"/>
    <mergeCell ref="G112:L112"/>
    <mergeCell ref="A116:G116"/>
    <mergeCell ref="A117:B117"/>
    <mergeCell ref="A119:I119"/>
    <mergeCell ref="A112:D112"/>
    <mergeCell ref="A115:D115"/>
    <mergeCell ref="A114:B114"/>
    <mergeCell ref="A102:B102"/>
    <mergeCell ref="A85:B85"/>
    <mergeCell ref="G107:L107"/>
    <mergeCell ref="G108:L108"/>
    <mergeCell ref="G109:L109"/>
    <mergeCell ref="G111:L111"/>
    <mergeCell ref="A1:AN1"/>
    <mergeCell ref="A58:B58"/>
    <mergeCell ref="A52:B52"/>
    <mergeCell ref="A36:B36"/>
    <mergeCell ref="A25:B25"/>
    <mergeCell ref="B3:AN3"/>
    <mergeCell ref="A11:AN11"/>
    <mergeCell ref="AB9:AF9"/>
    <mergeCell ref="AM8:AM10"/>
    <mergeCell ref="AG9:AK9"/>
    <mergeCell ref="B5:Z5"/>
    <mergeCell ref="AB5:AN5"/>
    <mergeCell ref="R8:AA8"/>
    <mergeCell ref="F18:F19"/>
    <mergeCell ref="H7:AN7"/>
    <mergeCell ref="A7:G7"/>
    <mergeCell ref="AL8:AL10"/>
    <mergeCell ref="A53:AN53"/>
    <mergeCell ref="U13:U15"/>
    <mergeCell ref="L13:L15"/>
    <mergeCell ref="M13:M15"/>
    <mergeCell ref="N13:N15"/>
    <mergeCell ref="O13:O15"/>
    <mergeCell ref="P13:P15"/>
    <mergeCell ref="A107:C107"/>
    <mergeCell ref="AK13:AK15"/>
    <mergeCell ref="AF13:AF15"/>
    <mergeCell ref="AG13:AG15"/>
    <mergeCell ref="AH13:AH15"/>
    <mergeCell ref="AI13:AI15"/>
    <mergeCell ref="AJ13:AJ15"/>
    <mergeCell ref="AA13:AA15"/>
    <mergeCell ref="AB13:AB15"/>
    <mergeCell ref="AC13:AC15"/>
    <mergeCell ref="AD13:AD15"/>
    <mergeCell ref="AE13:AE15"/>
    <mergeCell ref="Y13:Y15"/>
    <mergeCell ref="Z13:Z15"/>
    <mergeCell ref="Q13:Q15"/>
    <mergeCell ref="R13:R15"/>
    <mergeCell ref="S13:S15"/>
    <mergeCell ref="A106:G106"/>
    <mergeCell ref="A108:D108"/>
    <mergeCell ref="A110:B110"/>
    <mergeCell ref="G110:L110"/>
    <mergeCell ref="V13:V15"/>
    <mergeCell ref="W13:W15"/>
    <mergeCell ref="X13:X15"/>
    <mergeCell ref="A77:AN77"/>
    <mergeCell ref="A84:B84"/>
    <mergeCell ref="E8:G9"/>
    <mergeCell ref="A8:A10"/>
    <mergeCell ref="B8:B10"/>
    <mergeCell ref="C8:C10"/>
    <mergeCell ref="AN8:AN10"/>
    <mergeCell ref="M9:Q9"/>
    <mergeCell ref="A74:B74"/>
    <mergeCell ref="A66:AN66"/>
    <mergeCell ref="R9:V9"/>
    <mergeCell ref="W9:AA9"/>
    <mergeCell ref="A59:AN59"/>
    <mergeCell ref="A73:B73"/>
    <mergeCell ref="H9:L9"/>
    <mergeCell ref="L18:L19"/>
    <mergeCell ref="AB8:AK8"/>
    <mergeCell ref="A26:AN26"/>
    <mergeCell ref="H8:Q8"/>
    <mergeCell ref="D8:D10"/>
    <mergeCell ref="Q18:Q19"/>
    <mergeCell ref="E13:E15"/>
    <mergeCell ref="AL13:AL15"/>
    <mergeCell ref="AM13:AM15"/>
    <mergeCell ref="AN13:AN15"/>
    <mergeCell ref="A13:A15"/>
    <mergeCell ref="A75:B75"/>
    <mergeCell ref="T13:T15"/>
    <mergeCell ref="F13:F15"/>
    <mergeCell ref="G13:G15"/>
    <mergeCell ref="H13:H15"/>
    <mergeCell ref="I13:I15"/>
    <mergeCell ref="J13:J15"/>
    <mergeCell ref="K13:K15"/>
  </mergeCells>
  <phoneticPr fontId="0" type="noConversion"/>
  <pageMargins left="0.23622047244094491" right="0.23622047244094491" top="0.121875" bottom="0.74803149606299213" header="0.31496062992125984" footer="0.31496062992125984"/>
  <pageSetup paperSize="9" scale="65" fitToHeight="3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Arkusz1</vt:lpstr>
      <vt:lpstr>Rat. Med. st. stacjon.plany</vt:lpstr>
      <vt:lpstr>'Rat. Med. st. stacjon.plany'!Tytuły_wydruku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</dc:creator>
  <cp:lastModifiedBy>USER</cp:lastModifiedBy>
  <cp:lastPrinted>2019-10-18T10:12:48Z</cp:lastPrinted>
  <dcterms:created xsi:type="dcterms:W3CDTF">2010-12-06T08:38:47Z</dcterms:created>
  <dcterms:modified xsi:type="dcterms:W3CDTF">2020-02-03T07:16:34Z</dcterms:modified>
</cp:coreProperties>
</file>